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5_0.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71" yWindow="75" windowWidth="11340" windowHeight="5835" activeTab="0"/>
  </bookViews>
  <sheets>
    <sheet name="Statistischer Bericht" sheetId="1" r:id="rId1"/>
    <sheet name="Titelblatt" sheetId="2" r:id="rId2"/>
    <sheet name="Inhaltsverzeichnis" sheetId="3" r:id="rId3"/>
    <sheet name="Methodik" sheetId="4" r:id="rId4"/>
    <sheet name="Grafik_HH" sheetId="5" r:id="rId5"/>
    <sheet name="Tab.1_H" sheetId="6" r:id="rId6"/>
    <sheet name="Tab.2_H" sheetId="7" r:id="rId7"/>
    <sheet name="Tab.3_H" sheetId="8" r:id="rId8"/>
    <sheet name="Tab.4_H" sheetId="9" r:id="rId9"/>
    <sheet name="Grafik_SH" sheetId="10" r:id="rId10"/>
    <sheet name="Tab.5_SH" sheetId="11" r:id="rId11"/>
    <sheet name="Tab.6_SH" sheetId="12" r:id="rId12"/>
    <sheet name="Tab.7_SH" sheetId="13" r:id="rId13"/>
    <sheet name="Tab.8_SH" sheetId="14" r:id="rId14"/>
    <sheet name="Tab.9_SH" sheetId="15" r:id="rId15"/>
    <sheet name="WZ-Klassifikation" sheetId="16" r:id="rId16"/>
  </sheets>
  <externalReferences>
    <externalReference r:id="rId19"/>
  </externalReferences>
  <definedNames>
    <definedName name="_xlnm.Print_Area" localSheetId="1">'Titelblatt'!$A$1:$I$51</definedName>
    <definedName name="_xlnm.Print_Titles" localSheetId="5">'Tab.1_H'!$1:$8</definedName>
    <definedName name="_xlnm.Print_Titles" localSheetId="6">'Tab.2_H'!$1:$8</definedName>
    <definedName name="_xlnm.Print_Titles" localSheetId="7">'Tab.3_H'!$1:$8</definedName>
    <definedName name="_xlnm.Print_Titles" localSheetId="10">'Tab.5_SH'!$1:$8</definedName>
    <definedName name="_xlnm.Print_Titles" localSheetId="11">'Tab.6_SH'!$1:$6</definedName>
    <definedName name="_xlnm.Print_Titles" localSheetId="12">'Tab.7_SH'!$1:$7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<sst xmlns="http://schemas.openxmlformats.org/spreadsheetml/2006/main" count="2538" uniqueCount="926">
  <si>
    <t>Herstellung von isolierten Elektrokabeln, -leitungen und -drähten</t>
  </si>
  <si>
    <t>Herstellung von industriellen Prozesssteuerungseinrichtungen</t>
  </si>
  <si>
    <t>Herstellung von optischen und fotografischen Geräten</t>
  </si>
  <si>
    <t>Herstellung von Uhren</t>
  </si>
  <si>
    <t>Herstellung von Kraftwagen und Kraftwagenmotoren</t>
  </si>
  <si>
    <t>Herstellung von Karosserien, Aufbauten und Anhängern</t>
  </si>
  <si>
    <t>Herstellung von Teilen und Zubehör für Kraftwagen und Kraftwagenmotoren</t>
  </si>
  <si>
    <t>Schiffbau (ohne Boots- und Yachtbau)</t>
  </si>
  <si>
    <t>Boots- und Yachtbau</t>
  </si>
  <si>
    <t>Bahnindustrie</t>
  </si>
  <si>
    <t>Luft- und Raumfahrzeugbau</t>
  </si>
  <si>
    <t>Herstellung von Krafträdern</t>
  </si>
  <si>
    <t>Herstellung von Fahrrädern</t>
  </si>
  <si>
    <t>Herstellung von Behindertenfahrzeugen</t>
  </si>
  <si>
    <t>Fahrzeugbau a.n.g.</t>
  </si>
  <si>
    <t>Herstellung von Sitzmöbeln</t>
  </si>
  <si>
    <t>Herstellung von Büro- und Ladenmöbeln</t>
  </si>
  <si>
    <t>Herstellung von Küchenmöbeln</t>
  </si>
  <si>
    <t>Herstellung von sonstigen Möbeln</t>
  </si>
  <si>
    <t>Herstellung von Matratzen</t>
  </si>
  <si>
    <t>Herstellung von Münzen</t>
  </si>
  <si>
    <t>Herstellung von Schmuck, Gold- und Silberschmiedewaren (ohne Phantasieschmuck)</t>
  </si>
  <si>
    <t>Herstellung von Musikinstrumenten</t>
  </si>
  <si>
    <t>Herstellung von Sportgeräten</t>
  </si>
  <si>
    <t>Herstellung von Spielwaren</t>
  </si>
  <si>
    <t>Herstellung von Phantasieschmuck</t>
  </si>
  <si>
    <t>Herstellung von Besen und Bürsten</t>
  </si>
  <si>
    <t>Herstellung von Erzeugnissen a.n.g.</t>
  </si>
  <si>
    <t>Recycling von metallischen Altmaterialien und Reststoffen</t>
  </si>
  <si>
    <t>Recycling von nichtmetallischen Altmaterialien und Reststoffen</t>
  </si>
  <si>
    <t>Steinkohlenbergbau und -brikettherstellung</t>
  </si>
  <si>
    <t>Tabelle 1</t>
  </si>
  <si>
    <t>Tabelle 2</t>
  </si>
  <si>
    <t>Tabelle 3</t>
  </si>
  <si>
    <t>Tabelle 4</t>
  </si>
  <si>
    <t>Tabelle 5</t>
  </si>
  <si>
    <t>Tabelle 6</t>
  </si>
  <si>
    <t>Tabelle 7</t>
  </si>
  <si>
    <t>Tabelle 8</t>
  </si>
  <si>
    <t>Tabelle 9</t>
  </si>
  <si>
    <t>ZURÜCK</t>
  </si>
  <si>
    <t>Inhaltsverzeichnis</t>
  </si>
  <si>
    <t>Methodische Hinweise</t>
  </si>
  <si>
    <t>Allgemeines</t>
  </si>
  <si>
    <t>Begriffsdefinitionen</t>
  </si>
  <si>
    <t>Zeichenerklärung</t>
  </si>
  <si>
    <t>Tabellen</t>
  </si>
  <si>
    <t xml:space="preserve">Betriebe, Beschäftigte, gel. Arbeitsstunden und Bruttoentgelte im Verarbeitenden Gewerbe 
Schleswig-Holstein nach Wirtschaftszweigen </t>
  </si>
  <si>
    <t>Umsatz im Verarbeitenden Gewerbe Schleswig-Holstein nach Wirtschaftszweigen</t>
  </si>
  <si>
    <t>Fachliche Betriebsteile, Auftragseingang und Umsatz in ausgewählten Bereichen des Verarbeitenden Gewerbes Schleswig-Holstein</t>
  </si>
  <si>
    <r>
      <t xml:space="preserve">kumulierte Kreisergebnisse </t>
    </r>
    <r>
      <rPr>
        <i/>
        <sz val="11"/>
        <rFont val="Arial"/>
        <family val="2"/>
      </rPr>
      <t>-absolut-</t>
    </r>
  </si>
  <si>
    <r>
      <t>kumulierte Kreisergebnisse</t>
    </r>
    <r>
      <rPr>
        <i/>
        <sz val="11"/>
        <rFont val="Arial"/>
        <family val="2"/>
      </rPr>
      <t xml:space="preserve"> -Veränderung gegenüber gleichem Vorjahreszeitraum- </t>
    </r>
  </si>
  <si>
    <t>Fachliche Betriebsteile, Beschäftigte und Umsatz im Verarbeitenden Gewerbe Hamburg 
nach Wirtschaftszweigen</t>
  </si>
  <si>
    <t>Betriebe, Beschäftigte, gel. Arbeitsstunden und Bruttoentgelte im Verarbeitenden Gewerbe Hamburg nach Wirtschaftszweigen</t>
  </si>
  <si>
    <t>Umsatz im Verarbeitenden Gewerbe Hamburg nach Wirtschaftszweigen</t>
  </si>
  <si>
    <t>Fachliche Betriebsteile, Auftragseingang und Umsatz in ausgewählten Bereichen des 
Verarbeitenden Gewerbes Hamburg</t>
  </si>
  <si>
    <t>Wirtschaftszweigklassifikation (WZ 2003)</t>
  </si>
  <si>
    <r>
      <t>17.13</t>
    </r>
    <r>
      <rPr>
        <b/>
        <sz val="10"/>
        <rFont val="Arial"/>
        <family val="2"/>
      </rPr>
      <t>•</t>
    </r>
  </si>
  <si>
    <r>
      <t>17.11</t>
    </r>
    <r>
      <rPr>
        <b/>
        <sz val="10"/>
        <rFont val="Arial"/>
        <family val="2"/>
      </rPr>
      <t>•</t>
    </r>
  </si>
  <si>
    <r>
      <t>17.12</t>
    </r>
    <r>
      <rPr>
        <b/>
        <sz val="10"/>
        <rFont val="Arial"/>
        <family val="2"/>
      </rPr>
      <t>•</t>
    </r>
  </si>
  <si>
    <r>
      <t>17.16</t>
    </r>
    <r>
      <rPr>
        <b/>
        <sz val="10"/>
        <rFont val="Arial"/>
        <family val="2"/>
      </rPr>
      <t>•</t>
    </r>
  </si>
  <si>
    <r>
      <t>17.21</t>
    </r>
    <r>
      <rPr>
        <b/>
        <sz val="10"/>
        <rFont val="Arial"/>
        <family val="2"/>
      </rPr>
      <t>•</t>
    </r>
  </si>
  <si>
    <r>
      <t>17.22</t>
    </r>
    <r>
      <rPr>
        <b/>
        <sz val="10"/>
        <rFont val="Arial"/>
        <family val="2"/>
      </rPr>
      <t>•</t>
    </r>
  </si>
  <si>
    <r>
      <t>17.23</t>
    </r>
    <r>
      <rPr>
        <b/>
        <sz val="10"/>
        <rFont val="Arial"/>
        <family val="2"/>
      </rPr>
      <t>•</t>
    </r>
  </si>
  <si>
    <r>
      <t>17.24</t>
    </r>
    <r>
      <rPr>
        <b/>
        <sz val="10"/>
        <rFont val="Arial"/>
        <family val="2"/>
      </rPr>
      <t>•</t>
    </r>
  </si>
  <si>
    <r>
      <t>17.30</t>
    </r>
    <r>
      <rPr>
        <b/>
        <sz val="10"/>
        <rFont val="Arial"/>
        <family val="2"/>
      </rPr>
      <t>•</t>
    </r>
  </si>
  <si>
    <r>
      <t>17.40</t>
    </r>
    <r>
      <rPr>
        <b/>
        <sz val="10"/>
        <rFont val="Arial"/>
        <family val="2"/>
      </rPr>
      <t>•</t>
    </r>
  </si>
  <si>
    <r>
      <t>17.51</t>
    </r>
    <r>
      <rPr>
        <b/>
        <sz val="10"/>
        <rFont val="Arial"/>
        <family val="2"/>
      </rPr>
      <t>•</t>
    </r>
  </si>
  <si>
    <r>
      <t>17.52</t>
    </r>
    <r>
      <rPr>
        <b/>
        <sz val="10"/>
        <rFont val="Arial"/>
        <family val="2"/>
      </rPr>
      <t>•</t>
    </r>
  </si>
  <si>
    <r>
      <t>17.53</t>
    </r>
    <r>
      <rPr>
        <b/>
        <sz val="10"/>
        <rFont val="Arial"/>
        <family val="2"/>
      </rPr>
      <t>•</t>
    </r>
  </si>
  <si>
    <r>
      <t>17.54</t>
    </r>
    <r>
      <rPr>
        <b/>
        <sz val="10"/>
        <rFont val="Arial"/>
        <family val="2"/>
      </rPr>
      <t>•</t>
    </r>
  </si>
  <si>
    <r>
      <t>17.60</t>
    </r>
    <r>
      <rPr>
        <b/>
        <sz val="10"/>
        <rFont val="Arial"/>
        <family val="2"/>
      </rPr>
      <t>•</t>
    </r>
  </si>
  <si>
    <r>
      <t>17.71</t>
    </r>
    <r>
      <rPr>
        <b/>
        <sz val="10"/>
        <rFont val="Arial"/>
        <family val="2"/>
      </rPr>
      <t>•</t>
    </r>
  </si>
  <si>
    <r>
      <t>17.72</t>
    </r>
    <r>
      <rPr>
        <b/>
        <sz val="10"/>
        <rFont val="Arial"/>
        <family val="2"/>
      </rPr>
      <t>•</t>
    </r>
  </si>
  <si>
    <r>
      <t>18.10</t>
    </r>
    <r>
      <rPr>
        <b/>
        <sz val="10"/>
        <rFont val="Arial"/>
        <family val="2"/>
      </rPr>
      <t>•</t>
    </r>
  </si>
  <si>
    <r>
      <t>18.21</t>
    </r>
    <r>
      <rPr>
        <b/>
        <sz val="10"/>
        <rFont val="Arial"/>
        <family val="2"/>
      </rPr>
      <t>•</t>
    </r>
  </si>
  <si>
    <r>
      <t>18.22</t>
    </r>
    <r>
      <rPr>
        <b/>
        <sz val="10"/>
        <rFont val="Arial"/>
        <family val="2"/>
      </rPr>
      <t>•</t>
    </r>
  </si>
  <si>
    <r>
      <t>18.23</t>
    </r>
    <r>
      <rPr>
        <b/>
        <sz val="10"/>
        <rFont val="Arial"/>
        <family val="2"/>
      </rPr>
      <t>•</t>
    </r>
  </si>
  <si>
    <r>
      <t>18.24</t>
    </r>
    <r>
      <rPr>
        <b/>
        <sz val="10"/>
        <rFont val="Arial"/>
        <family val="2"/>
      </rPr>
      <t>•</t>
    </r>
  </si>
  <si>
    <r>
      <t>19.10</t>
    </r>
    <r>
      <rPr>
        <b/>
        <sz val="10"/>
        <rFont val="Arial"/>
        <family val="2"/>
      </rPr>
      <t>•</t>
    </r>
  </si>
  <si>
    <r>
      <t>19.20</t>
    </r>
    <r>
      <rPr>
        <b/>
        <sz val="10"/>
        <rFont val="Arial"/>
        <family val="2"/>
      </rPr>
      <t>•</t>
    </r>
  </si>
  <si>
    <r>
      <t>19.30</t>
    </r>
    <r>
      <rPr>
        <b/>
        <sz val="10"/>
        <rFont val="Arial"/>
        <family val="2"/>
      </rPr>
      <t>•</t>
    </r>
  </si>
  <si>
    <r>
      <t>20.10</t>
    </r>
    <r>
      <rPr>
        <b/>
        <sz val="10"/>
        <rFont val="Arial"/>
        <family val="2"/>
      </rPr>
      <t>•</t>
    </r>
  </si>
  <si>
    <r>
      <t>20.20</t>
    </r>
    <r>
      <rPr>
        <b/>
        <sz val="10"/>
        <rFont val="Arial"/>
        <family val="2"/>
      </rPr>
      <t>•</t>
    </r>
  </si>
  <si>
    <r>
      <t>20.30</t>
    </r>
    <r>
      <rPr>
        <b/>
        <sz val="10"/>
        <rFont val="Arial"/>
        <family val="2"/>
      </rPr>
      <t>•</t>
    </r>
  </si>
  <si>
    <r>
      <t>21.11</t>
    </r>
    <r>
      <rPr>
        <b/>
        <sz val="10"/>
        <rFont val="Arial"/>
        <family val="2"/>
      </rPr>
      <t>•</t>
    </r>
  </si>
  <si>
    <r>
      <t>21.12</t>
    </r>
    <r>
      <rPr>
        <b/>
        <sz val="10"/>
        <rFont val="Arial"/>
        <family val="2"/>
      </rPr>
      <t>•</t>
    </r>
  </si>
  <si>
    <r>
      <t>21.21</t>
    </r>
    <r>
      <rPr>
        <b/>
        <sz val="10"/>
        <rFont val="Arial"/>
        <family val="2"/>
      </rPr>
      <t>•</t>
    </r>
  </si>
  <si>
    <r>
      <t>21.22</t>
    </r>
    <r>
      <rPr>
        <b/>
        <sz val="10"/>
        <rFont val="Arial"/>
        <family val="2"/>
      </rPr>
      <t>•</t>
    </r>
  </si>
  <si>
    <r>
      <t>21.23</t>
    </r>
    <r>
      <rPr>
        <b/>
        <sz val="10"/>
        <rFont val="Arial"/>
        <family val="2"/>
      </rPr>
      <t>•</t>
    </r>
  </si>
  <si>
    <r>
      <t>21.24</t>
    </r>
    <r>
      <rPr>
        <b/>
        <sz val="10"/>
        <rFont val="Arial"/>
        <family val="2"/>
      </rPr>
      <t>•</t>
    </r>
  </si>
  <si>
    <r>
      <t>21.25</t>
    </r>
    <r>
      <rPr>
        <b/>
        <sz val="10"/>
        <rFont val="Arial"/>
        <family val="2"/>
      </rPr>
      <t>•</t>
    </r>
  </si>
  <si>
    <r>
      <t>22.21</t>
    </r>
    <r>
      <rPr>
        <b/>
        <sz val="10"/>
        <rFont val="Arial"/>
        <family val="2"/>
      </rPr>
      <t>•</t>
    </r>
  </si>
  <si>
    <r>
      <t>22.22</t>
    </r>
    <r>
      <rPr>
        <b/>
        <sz val="10"/>
        <rFont val="Arial"/>
        <family val="2"/>
      </rPr>
      <t>•</t>
    </r>
  </si>
  <si>
    <r>
      <t>22.23</t>
    </r>
    <r>
      <rPr>
        <b/>
        <sz val="10"/>
        <rFont val="Arial"/>
        <family val="2"/>
      </rPr>
      <t>•</t>
    </r>
  </si>
  <si>
    <r>
      <t>22.24</t>
    </r>
    <r>
      <rPr>
        <b/>
        <sz val="10"/>
        <rFont val="Arial"/>
        <family val="2"/>
      </rPr>
      <t>•</t>
    </r>
  </si>
  <si>
    <r>
      <t>22.25</t>
    </r>
    <r>
      <rPr>
        <b/>
        <sz val="10"/>
        <rFont val="Arial"/>
        <family val="2"/>
      </rPr>
      <t>•</t>
    </r>
  </si>
  <si>
    <r>
      <t>22.31</t>
    </r>
    <r>
      <rPr>
        <b/>
        <sz val="10"/>
        <rFont val="Arial"/>
        <family val="2"/>
      </rPr>
      <t>•</t>
    </r>
  </si>
  <si>
    <r>
      <t>22.32</t>
    </r>
    <r>
      <rPr>
        <b/>
        <sz val="10"/>
        <rFont val="Arial"/>
        <family val="2"/>
      </rPr>
      <t>•</t>
    </r>
  </si>
  <si>
    <r>
      <t>22.33</t>
    </r>
    <r>
      <rPr>
        <b/>
        <sz val="10"/>
        <rFont val="Arial"/>
        <family val="2"/>
      </rPr>
      <t>•</t>
    </r>
  </si>
  <si>
    <r>
      <t>24.11</t>
    </r>
    <r>
      <rPr>
        <b/>
        <sz val="10"/>
        <rFont val="Arial"/>
        <family val="2"/>
      </rPr>
      <t>•</t>
    </r>
  </si>
  <si>
    <r>
      <t>24.12</t>
    </r>
    <r>
      <rPr>
        <b/>
        <sz val="10"/>
        <rFont val="Arial"/>
        <family val="2"/>
      </rPr>
      <t>•</t>
    </r>
  </si>
  <si>
    <r>
      <t>24.13</t>
    </r>
    <r>
      <rPr>
        <b/>
        <sz val="10"/>
        <rFont val="Arial"/>
        <family val="2"/>
      </rPr>
      <t>•</t>
    </r>
  </si>
  <si>
    <r>
      <t>24.14</t>
    </r>
    <r>
      <rPr>
        <b/>
        <sz val="10"/>
        <rFont val="Arial"/>
        <family val="2"/>
      </rPr>
      <t>•</t>
    </r>
  </si>
  <si>
    <r>
      <t>24.15</t>
    </r>
    <r>
      <rPr>
        <b/>
        <sz val="10"/>
        <rFont val="Arial"/>
        <family val="2"/>
      </rPr>
      <t>•</t>
    </r>
  </si>
  <si>
    <r>
      <t>24.16</t>
    </r>
    <r>
      <rPr>
        <b/>
        <sz val="10"/>
        <rFont val="Arial"/>
        <family val="2"/>
      </rPr>
      <t>•</t>
    </r>
  </si>
  <si>
    <r>
      <t>24.17</t>
    </r>
    <r>
      <rPr>
        <b/>
        <sz val="10"/>
        <rFont val="Arial"/>
        <family val="2"/>
      </rPr>
      <t>•</t>
    </r>
  </si>
  <si>
    <r>
      <t>24.20</t>
    </r>
    <r>
      <rPr>
        <b/>
        <sz val="10"/>
        <rFont val="Arial"/>
        <family val="2"/>
      </rPr>
      <t>•</t>
    </r>
  </si>
  <si>
    <r>
      <t>24.30</t>
    </r>
    <r>
      <rPr>
        <b/>
        <sz val="10"/>
        <rFont val="Arial"/>
        <family val="2"/>
      </rPr>
      <t>•</t>
    </r>
  </si>
  <si>
    <r>
      <t>24.41</t>
    </r>
    <r>
      <rPr>
        <b/>
        <sz val="10"/>
        <rFont val="Arial"/>
        <family val="2"/>
      </rPr>
      <t>•</t>
    </r>
  </si>
  <si>
    <r>
      <t>24.42</t>
    </r>
    <r>
      <rPr>
        <b/>
        <sz val="10"/>
        <rFont val="Arial"/>
        <family val="2"/>
      </rPr>
      <t>•</t>
    </r>
  </si>
  <si>
    <r>
      <t>24.51</t>
    </r>
    <r>
      <rPr>
        <b/>
        <sz val="10"/>
        <rFont val="Arial"/>
        <family val="2"/>
      </rPr>
      <t>•</t>
    </r>
  </si>
  <si>
    <r>
      <t>24.52</t>
    </r>
    <r>
      <rPr>
        <b/>
        <sz val="10"/>
        <rFont val="Arial"/>
        <family val="2"/>
      </rPr>
      <t>•</t>
    </r>
  </si>
  <si>
    <r>
      <t>24.61</t>
    </r>
    <r>
      <rPr>
        <b/>
        <sz val="10"/>
        <rFont val="Arial"/>
        <family val="2"/>
      </rPr>
      <t>•</t>
    </r>
  </si>
  <si>
    <r>
      <t>24.62</t>
    </r>
    <r>
      <rPr>
        <b/>
        <sz val="10"/>
        <rFont val="Arial"/>
        <family val="2"/>
      </rPr>
      <t>•</t>
    </r>
  </si>
  <si>
    <r>
      <t>24.63</t>
    </r>
    <r>
      <rPr>
        <b/>
        <sz val="10"/>
        <rFont val="Arial"/>
        <family val="2"/>
      </rPr>
      <t>•</t>
    </r>
  </si>
  <si>
    <r>
      <t>24.64</t>
    </r>
    <r>
      <rPr>
        <b/>
        <sz val="10"/>
        <rFont val="Arial"/>
        <family val="2"/>
      </rPr>
      <t>•</t>
    </r>
  </si>
  <si>
    <r>
      <t>24.65</t>
    </r>
    <r>
      <rPr>
        <b/>
        <sz val="10"/>
        <rFont val="Arial"/>
        <family val="2"/>
      </rPr>
      <t>•</t>
    </r>
  </si>
  <si>
    <r>
      <t>24.66</t>
    </r>
    <r>
      <rPr>
        <b/>
        <sz val="10"/>
        <rFont val="Arial"/>
        <family val="2"/>
      </rPr>
      <t>•</t>
    </r>
  </si>
  <si>
    <r>
      <t>24.70</t>
    </r>
    <r>
      <rPr>
        <b/>
        <sz val="10"/>
        <rFont val="Arial"/>
        <family val="2"/>
      </rPr>
      <t>•</t>
    </r>
  </si>
  <si>
    <r>
      <t>25.11</t>
    </r>
    <r>
      <rPr>
        <b/>
        <sz val="10"/>
        <rFont val="Arial"/>
        <family val="2"/>
      </rPr>
      <t>•</t>
    </r>
  </si>
  <si>
    <r>
      <t>25.13</t>
    </r>
    <r>
      <rPr>
        <b/>
        <sz val="10"/>
        <rFont val="Arial"/>
        <family val="2"/>
      </rPr>
      <t>•</t>
    </r>
  </si>
  <si>
    <r>
      <t>25.21</t>
    </r>
    <r>
      <rPr>
        <b/>
        <sz val="10"/>
        <rFont val="Arial"/>
        <family val="2"/>
      </rPr>
      <t>•</t>
    </r>
  </si>
  <si>
    <r>
      <t>25.22</t>
    </r>
    <r>
      <rPr>
        <b/>
        <sz val="10"/>
        <rFont val="Arial"/>
        <family val="2"/>
      </rPr>
      <t>•</t>
    </r>
  </si>
  <si>
    <r>
      <t>25.24</t>
    </r>
    <r>
      <rPr>
        <b/>
        <sz val="10"/>
        <rFont val="Arial"/>
        <family val="2"/>
      </rPr>
      <t>•</t>
    </r>
  </si>
  <si>
    <r>
      <t>25.23</t>
    </r>
    <r>
      <rPr>
        <b/>
        <sz val="10"/>
        <rFont val="Arial"/>
        <family val="2"/>
      </rPr>
      <t>•</t>
    </r>
  </si>
  <si>
    <r>
      <t>26.11</t>
    </r>
    <r>
      <rPr>
        <b/>
        <sz val="10"/>
        <rFont val="Arial"/>
        <family val="2"/>
      </rPr>
      <t>•</t>
    </r>
  </si>
  <si>
    <r>
      <t>26.12</t>
    </r>
    <r>
      <rPr>
        <b/>
        <sz val="10"/>
        <rFont val="Arial"/>
        <family val="2"/>
      </rPr>
      <t>•</t>
    </r>
  </si>
  <si>
    <r>
      <t>26.13</t>
    </r>
    <r>
      <rPr>
        <b/>
        <sz val="10"/>
        <rFont val="Arial"/>
        <family val="2"/>
      </rPr>
      <t>•</t>
    </r>
  </si>
  <si>
    <r>
      <t>26.14</t>
    </r>
    <r>
      <rPr>
        <b/>
        <sz val="10"/>
        <rFont val="Arial"/>
        <family val="2"/>
      </rPr>
      <t>•</t>
    </r>
  </si>
  <si>
    <r>
      <t>26.15</t>
    </r>
    <r>
      <rPr>
        <b/>
        <sz val="10"/>
        <rFont val="Arial"/>
        <family val="2"/>
      </rPr>
      <t>•</t>
    </r>
  </si>
  <si>
    <r>
      <t>26.21</t>
    </r>
    <r>
      <rPr>
        <b/>
        <sz val="10"/>
        <rFont val="Arial"/>
        <family val="2"/>
      </rPr>
      <t>•</t>
    </r>
  </si>
  <si>
    <r>
      <t>26.22</t>
    </r>
    <r>
      <rPr>
        <b/>
        <sz val="10"/>
        <rFont val="Arial"/>
        <family val="2"/>
      </rPr>
      <t>•</t>
    </r>
  </si>
  <si>
    <r>
      <t>26.23</t>
    </r>
    <r>
      <rPr>
        <b/>
        <sz val="10"/>
        <rFont val="Arial"/>
        <family val="2"/>
      </rPr>
      <t>•</t>
    </r>
  </si>
  <si>
    <r>
      <t>26.24</t>
    </r>
    <r>
      <rPr>
        <b/>
        <sz val="10"/>
        <rFont val="Arial"/>
        <family val="2"/>
      </rPr>
      <t>•</t>
    </r>
  </si>
  <si>
    <r>
      <t>26.25</t>
    </r>
    <r>
      <rPr>
        <b/>
        <sz val="10"/>
        <rFont val="Arial"/>
        <family val="2"/>
      </rPr>
      <t>•</t>
    </r>
  </si>
  <si>
    <r>
      <t>26.26</t>
    </r>
    <r>
      <rPr>
        <b/>
        <sz val="10"/>
        <rFont val="Arial"/>
        <family val="2"/>
      </rPr>
      <t>•</t>
    </r>
  </si>
  <si>
    <r>
      <t>26.30</t>
    </r>
    <r>
      <rPr>
        <b/>
        <sz val="10"/>
        <rFont val="Arial"/>
        <family val="2"/>
      </rPr>
      <t>•</t>
    </r>
  </si>
  <si>
    <r>
      <t>26.40</t>
    </r>
    <r>
      <rPr>
        <b/>
        <sz val="10"/>
        <rFont val="Arial"/>
        <family val="2"/>
      </rPr>
      <t>•</t>
    </r>
  </si>
  <si>
    <r>
      <t>26.51</t>
    </r>
    <r>
      <rPr>
        <b/>
        <sz val="10"/>
        <rFont val="Arial"/>
        <family val="2"/>
      </rPr>
      <t>•</t>
    </r>
  </si>
  <si>
    <r>
      <t>26.62</t>
    </r>
    <r>
      <rPr>
        <b/>
        <sz val="10"/>
        <rFont val="Arial"/>
        <family val="2"/>
      </rPr>
      <t>•</t>
    </r>
  </si>
  <si>
    <r>
      <t>27.10</t>
    </r>
    <r>
      <rPr>
        <b/>
        <sz val="10"/>
        <rFont val="Arial"/>
        <family val="2"/>
      </rPr>
      <t>•</t>
    </r>
  </si>
  <si>
    <r>
      <t>27.21</t>
    </r>
    <r>
      <rPr>
        <b/>
        <sz val="10"/>
        <rFont val="Arial"/>
        <family val="2"/>
      </rPr>
      <t>•</t>
    </r>
  </si>
  <si>
    <r>
      <t>27.22</t>
    </r>
    <r>
      <rPr>
        <b/>
        <sz val="10"/>
        <rFont val="Arial"/>
        <family val="2"/>
      </rPr>
      <t>•</t>
    </r>
  </si>
  <si>
    <r>
      <t>27.31</t>
    </r>
    <r>
      <rPr>
        <b/>
        <sz val="10"/>
        <rFont val="Arial"/>
        <family val="2"/>
      </rPr>
      <t>•</t>
    </r>
  </si>
  <si>
    <r>
      <t>27.32</t>
    </r>
    <r>
      <rPr>
        <b/>
        <sz val="10"/>
        <rFont val="Arial"/>
        <family val="2"/>
      </rPr>
      <t>•</t>
    </r>
  </si>
  <si>
    <r>
      <t>27.33</t>
    </r>
    <r>
      <rPr>
        <b/>
        <sz val="10"/>
        <rFont val="Arial"/>
        <family val="2"/>
      </rPr>
      <t>•</t>
    </r>
  </si>
  <si>
    <r>
      <t>27.34</t>
    </r>
    <r>
      <rPr>
        <b/>
        <sz val="10"/>
        <rFont val="Arial"/>
        <family val="2"/>
      </rPr>
      <t>•</t>
    </r>
  </si>
  <si>
    <r>
      <t>27.41</t>
    </r>
    <r>
      <rPr>
        <b/>
        <sz val="10"/>
        <rFont val="Arial"/>
        <family val="2"/>
      </rPr>
      <t>•</t>
    </r>
  </si>
  <si>
    <r>
      <t>27.42</t>
    </r>
    <r>
      <rPr>
        <b/>
        <sz val="10"/>
        <rFont val="Arial"/>
        <family val="2"/>
      </rPr>
      <t>•</t>
    </r>
  </si>
  <si>
    <r>
      <t>27.43</t>
    </r>
    <r>
      <rPr>
        <b/>
        <sz val="10"/>
        <rFont val="Arial"/>
        <family val="2"/>
      </rPr>
      <t>•</t>
    </r>
  </si>
  <si>
    <r>
      <t>27.44</t>
    </r>
    <r>
      <rPr>
        <b/>
        <sz val="10"/>
        <rFont val="Arial"/>
        <family val="2"/>
      </rPr>
      <t>•</t>
    </r>
  </si>
  <si>
    <r>
      <t>27.45</t>
    </r>
    <r>
      <rPr>
        <b/>
        <sz val="10"/>
        <rFont val="Arial"/>
        <family val="2"/>
      </rPr>
      <t>•</t>
    </r>
  </si>
  <si>
    <r>
      <t>27.51</t>
    </r>
    <r>
      <rPr>
        <b/>
        <sz val="10"/>
        <rFont val="Arial"/>
        <family val="2"/>
      </rPr>
      <t>•</t>
    </r>
  </si>
  <si>
    <r>
      <t>27.52</t>
    </r>
    <r>
      <rPr>
        <b/>
        <sz val="10"/>
        <rFont val="Arial"/>
        <family val="2"/>
      </rPr>
      <t>•</t>
    </r>
  </si>
  <si>
    <r>
      <t>27.53</t>
    </r>
    <r>
      <rPr>
        <b/>
        <sz val="10"/>
        <rFont val="Arial"/>
        <family val="2"/>
      </rPr>
      <t>•</t>
    </r>
  </si>
  <si>
    <r>
      <t>27.54</t>
    </r>
    <r>
      <rPr>
        <b/>
        <sz val="10"/>
        <rFont val="Arial"/>
        <family val="2"/>
      </rPr>
      <t>•</t>
    </r>
  </si>
  <si>
    <r>
      <t>28.11</t>
    </r>
    <r>
      <rPr>
        <b/>
        <sz val="10"/>
        <rFont val="Arial"/>
        <family val="2"/>
      </rPr>
      <t>•</t>
    </r>
  </si>
  <si>
    <r>
      <t>28.12</t>
    </r>
    <r>
      <rPr>
        <b/>
        <sz val="10"/>
        <rFont val="Arial"/>
        <family val="2"/>
      </rPr>
      <t>•</t>
    </r>
  </si>
  <si>
    <r>
      <t>28.21</t>
    </r>
    <r>
      <rPr>
        <b/>
        <sz val="10"/>
        <rFont val="Arial"/>
        <family val="2"/>
      </rPr>
      <t>•</t>
    </r>
  </si>
  <si>
    <r>
      <t>28.22</t>
    </r>
    <r>
      <rPr>
        <b/>
        <sz val="10"/>
        <rFont val="Arial"/>
        <family val="2"/>
      </rPr>
      <t>•</t>
    </r>
  </si>
  <si>
    <r>
      <t>28.30</t>
    </r>
    <r>
      <rPr>
        <b/>
        <sz val="10"/>
        <rFont val="Arial"/>
        <family val="2"/>
      </rPr>
      <t>•</t>
    </r>
  </si>
  <si>
    <r>
      <t>28.40</t>
    </r>
    <r>
      <rPr>
        <b/>
        <sz val="10"/>
        <rFont val="Arial"/>
        <family val="2"/>
      </rPr>
      <t>•</t>
    </r>
  </si>
  <si>
    <r>
      <t>28.51</t>
    </r>
    <r>
      <rPr>
        <b/>
        <sz val="10"/>
        <rFont val="Arial"/>
        <family val="2"/>
      </rPr>
      <t>•</t>
    </r>
  </si>
  <si>
    <r>
      <t>28.52</t>
    </r>
    <r>
      <rPr>
        <b/>
        <sz val="10"/>
        <rFont val="Arial"/>
        <family val="2"/>
      </rPr>
      <t>•</t>
    </r>
  </si>
  <si>
    <r>
      <t>28.61</t>
    </r>
    <r>
      <rPr>
        <b/>
        <sz val="10"/>
        <rFont val="Arial"/>
        <family val="2"/>
      </rPr>
      <t>•</t>
    </r>
  </si>
  <si>
    <r>
      <t>28.62</t>
    </r>
    <r>
      <rPr>
        <b/>
        <sz val="10"/>
        <rFont val="Arial"/>
        <family val="2"/>
      </rPr>
      <t>•</t>
    </r>
  </si>
  <si>
    <r>
      <t>28.63</t>
    </r>
    <r>
      <rPr>
        <b/>
        <sz val="10"/>
        <rFont val="Arial"/>
        <family val="2"/>
      </rPr>
      <t>•</t>
    </r>
  </si>
  <si>
    <r>
      <t>28.71</t>
    </r>
    <r>
      <rPr>
        <b/>
        <sz val="10"/>
        <rFont val="Arial"/>
        <family val="2"/>
      </rPr>
      <t>•</t>
    </r>
  </si>
  <si>
    <r>
      <t>28.72</t>
    </r>
    <r>
      <rPr>
        <b/>
        <sz val="10"/>
        <rFont val="Arial"/>
        <family val="2"/>
      </rPr>
      <t>•</t>
    </r>
  </si>
  <si>
    <r>
      <t>28.73</t>
    </r>
    <r>
      <rPr>
        <b/>
        <sz val="10"/>
        <rFont val="Arial"/>
        <family val="2"/>
      </rPr>
      <t>•</t>
    </r>
  </si>
  <si>
    <r>
      <t>28.74</t>
    </r>
    <r>
      <rPr>
        <b/>
        <sz val="10"/>
        <rFont val="Arial"/>
        <family val="2"/>
      </rPr>
      <t>•</t>
    </r>
  </si>
  <si>
    <r>
      <t>28.75</t>
    </r>
    <r>
      <rPr>
        <b/>
        <sz val="10"/>
        <rFont val="Arial"/>
        <family val="2"/>
      </rPr>
      <t>•</t>
    </r>
  </si>
  <si>
    <r>
      <t>29.11</t>
    </r>
    <r>
      <rPr>
        <b/>
        <sz val="10"/>
        <rFont val="Arial"/>
        <family val="2"/>
      </rPr>
      <t>•</t>
    </r>
  </si>
  <si>
    <r>
      <t>29.12</t>
    </r>
    <r>
      <rPr>
        <b/>
        <sz val="10"/>
        <rFont val="Arial"/>
        <family val="2"/>
      </rPr>
      <t>•</t>
    </r>
  </si>
  <si>
    <r>
      <t>29.13</t>
    </r>
    <r>
      <rPr>
        <b/>
        <sz val="10"/>
        <rFont val="Arial"/>
        <family val="2"/>
      </rPr>
      <t>•</t>
    </r>
  </si>
  <si>
    <r>
      <t>29.14</t>
    </r>
    <r>
      <rPr>
        <b/>
        <sz val="10"/>
        <rFont val="Arial"/>
        <family val="2"/>
      </rPr>
      <t>•</t>
    </r>
  </si>
  <si>
    <r>
      <t>29.21</t>
    </r>
    <r>
      <rPr>
        <b/>
        <sz val="10"/>
        <rFont val="Arial"/>
        <family val="2"/>
      </rPr>
      <t>•</t>
    </r>
  </si>
  <si>
    <r>
      <t>29.22</t>
    </r>
    <r>
      <rPr>
        <b/>
        <sz val="10"/>
        <rFont val="Arial"/>
        <family val="2"/>
      </rPr>
      <t>•</t>
    </r>
  </si>
  <si>
    <r>
      <t>29.23</t>
    </r>
    <r>
      <rPr>
        <b/>
        <sz val="10"/>
        <rFont val="Arial"/>
        <family val="2"/>
      </rPr>
      <t>•</t>
    </r>
  </si>
  <si>
    <r>
      <t>29.24</t>
    </r>
    <r>
      <rPr>
        <b/>
        <sz val="10"/>
        <rFont val="Arial"/>
        <family val="2"/>
      </rPr>
      <t>•</t>
    </r>
  </si>
  <si>
    <r>
      <t>29.31</t>
    </r>
    <r>
      <rPr>
        <b/>
        <sz val="10"/>
        <rFont val="Arial"/>
        <family val="2"/>
      </rPr>
      <t>•</t>
    </r>
  </si>
  <si>
    <r>
      <t>29.32</t>
    </r>
    <r>
      <rPr>
        <b/>
        <sz val="10"/>
        <rFont val="Arial"/>
        <family val="2"/>
      </rPr>
      <t>•</t>
    </r>
  </si>
  <si>
    <r>
      <t>29.41</t>
    </r>
    <r>
      <rPr>
        <b/>
        <sz val="10"/>
        <rFont val="Arial"/>
        <family val="2"/>
      </rPr>
      <t>•</t>
    </r>
  </si>
  <si>
    <r>
      <t>29.42</t>
    </r>
    <r>
      <rPr>
        <b/>
        <sz val="10"/>
        <rFont val="Arial"/>
        <family val="2"/>
      </rPr>
      <t>•</t>
    </r>
  </si>
  <si>
    <r>
      <t>29.43</t>
    </r>
    <r>
      <rPr>
        <b/>
        <sz val="10"/>
        <rFont val="Arial"/>
        <family val="2"/>
      </rPr>
      <t>•</t>
    </r>
  </si>
  <si>
    <r>
      <t>29.51</t>
    </r>
    <r>
      <rPr>
        <b/>
        <sz val="10"/>
        <rFont val="Arial"/>
        <family val="2"/>
      </rPr>
      <t>•</t>
    </r>
  </si>
  <si>
    <r>
      <t>29.52</t>
    </r>
    <r>
      <rPr>
        <b/>
        <sz val="10"/>
        <rFont val="Arial"/>
        <family val="2"/>
      </rPr>
      <t>•</t>
    </r>
  </si>
  <si>
    <r>
      <t>29.53</t>
    </r>
    <r>
      <rPr>
        <b/>
        <sz val="10"/>
        <rFont val="Arial"/>
        <family val="2"/>
      </rPr>
      <t>•</t>
    </r>
  </si>
  <si>
    <r>
      <t>29.54</t>
    </r>
    <r>
      <rPr>
        <b/>
        <sz val="10"/>
        <rFont val="Arial"/>
        <family val="2"/>
      </rPr>
      <t>•</t>
    </r>
  </si>
  <si>
    <r>
      <t>29.55</t>
    </r>
    <r>
      <rPr>
        <b/>
        <sz val="10"/>
        <rFont val="Arial"/>
        <family val="2"/>
      </rPr>
      <t>•</t>
    </r>
  </si>
  <si>
    <r>
      <t>29.56</t>
    </r>
    <r>
      <rPr>
        <b/>
        <sz val="10"/>
        <rFont val="Arial"/>
        <family val="2"/>
      </rPr>
      <t>•</t>
    </r>
  </si>
  <si>
    <r>
      <t>29.60</t>
    </r>
    <r>
      <rPr>
        <b/>
        <sz val="10"/>
        <rFont val="Arial"/>
        <family val="2"/>
      </rPr>
      <t>•</t>
    </r>
  </si>
  <si>
    <r>
      <t>29.71</t>
    </r>
    <r>
      <rPr>
        <b/>
        <sz val="10"/>
        <rFont val="Arial"/>
        <family val="2"/>
      </rPr>
      <t>•</t>
    </r>
  </si>
  <si>
    <r>
      <t>29.72</t>
    </r>
    <r>
      <rPr>
        <b/>
        <sz val="10"/>
        <rFont val="Arial"/>
        <family val="2"/>
      </rPr>
      <t>•</t>
    </r>
  </si>
  <si>
    <r>
      <t>30.01</t>
    </r>
    <r>
      <rPr>
        <b/>
        <sz val="10"/>
        <rFont val="Arial"/>
        <family val="2"/>
      </rPr>
      <t>•</t>
    </r>
  </si>
  <si>
    <r>
      <t>30.02</t>
    </r>
    <r>
      <rPr>
        <b/>
        <sz val="10"/>
        <rFont val="Arial"/>
        <family val="2"/>
      </rPr>
      <t>•</t>
    </r>
  </si>
  <si>
    <r>
      <t>31.10</t>
    </r>
    <r>
      <rPr>
        <b/>
        <sz val="10"/>
        <rFont val="Arial"/>
        <family val="2"/>
      </rPr>
      <t>•</t>
    </r>
  </si>
  <si>
    <r>
      <t>31.20</t>
    </r>
    <r>
      <rPr>
        <b/>
        <sz val="10"/>
        <rFont val="Arial"/>
        <family val="2"/>
      </rPr>
      <t>•</t>
    </r>
  </si>
  <si>
    <r>
      <t>31.30</t>
    </r>
    <r>
      <rPr>
        <b/>
        <sz val="10"/>
        <rFont val="Arial"/>
        <family val="2"/>
      </rPr>
      <t>•</t>
    </r>
  </si>
  <si>
    <r>
      <t>31.40</t>
    </r>
    <r>
      <rPr>
        <b/>
        <sz val="10"/>
        <rFont val="Arial"/>
        <family val="2"/>
      </rPr>
      <t>•</t>
    </r>
  </si>
  <si>
    <r>
      <t>31.50</t>
    </r>
    <r>
      <rPr>
        <b/>
        <sz val="10"/>
        <rFont val="Arial"/>
        <family val="2"/>
      </rPr>
      <t>•</t>
    </r>
  </si>
  <si>
    <r>
      <t>31.61</t>
    </r>
    <r>
      <rPr>
        <b/>
        <sz val="10"/>
        <rFont val="Arial"/>
        <family val="2"/>
      </rPr>
      <t>•</t>
    </r>
  </si>
  <si>
    <r>
      <t>31.62</t>
    </r>
    <r>
      <rPr>
        <b/>
        <sz val="10"/>
        <rFont val="Arial"/>
        <family val="2"/>
      </rPr>
      <t>•</t>
    </r>
  </si>
  <si>
    <r>
      <t>32.10</t>
    </r>
    <r>
      <rPr>
        <b/>
        <sz val="10"/>
        <rFont val="Arial"/>
        <family val="2"/>
      </rPr>
      <t>•</t>
    </r>
  </si>
  <si>
    <r>
      <t>32.20</t>
    </r>
    <r>
      <rPr>
        <b/>
        <sz val="10"/>
        <rFont val="Arial"/>
        <family val="2"/>
      </rPr>
      <t>•</t>
    </r>
  </si>
  <si>
    <r>
      <t>32.30</t>
    </r>
    <r>
      <rPr>
        <b/>
        <sz val="10"/>
        <rFont val="Arial"/>
        <family val="2"/>
      </rPr>
      <t>•</t>
    </r>
  </si>
  <si>
    <r>
      <t>33.10</t>
    </r>
    <r>
      <rPr>
        <b/>
        <sz val="10"/>
        <rFont val="Arial"/>
        <family val="2"/>
      </rPr>
      <t>•</t>
    </r>
  </si>
  <si>
    <r>
      <t>33.20</t>
    </r>
    <r>
      <rPr>
        <b/>
        <sz val="10"/>
        <rFont val="Arial"/>
        <family val="2"/>
      </rPr>
      <t>•</t>
    </r>
  </si>
  <si>
    <r>
      <t>33.30</t>
    </r>
    <r>
      <rPr>
        <b/>
        <sz val="10"/>
        <rFont val="Arial"/>
        <family val="2"/>
      </rPr>
      <t>•</t>
    </r>
  </si>
  <si>
    <r>
      <t>33.40</t>
    </r>
    <r>
      <rPr>
        <b/>
        <sz val="10"/>
        <rFont val="Arial"/>
        <family val="2"/>
      </rPr>
      <t>•</t>
    </r>
  </si>
  <si>
    <r>
      <t>33.50</t>
    </r>
    <r>
      <rPr>
        <b/>
        <sz val="10"/>
        <rFont val="Arial"/>
        <family val="2"/>
      </rPr>
      <t>•</t>
    </r>
  </si>
  <si>
    <r>
      <t>34.10</t>
    </r>
    <r>
      <rPr>
        <b/>
        <sz val="10"/>
        <rFont val="Arial"/>
        <family val="2"/>
      </rPr>
      <t>•</t>
    </r>
  </si>
  <si>
    <r>
      <t>34.20</t>
    </r>
    <r>
      <rPr>
        <b/>
        <sz val="10"/>
        <rFont val="Arial"/>
        <family val="2"/>
      </rPr>
      <t>•</t>
    </r>
  </si>
  <si>
    <r>
      <t>34.30</t>
    </r>
    <r>
      <rPr>
        <b/>
        <sz val="10"/>
        <rFont val="Arial"/>
        <family val="2"/>
      </rPr>
      <t>•</t>
    </r>
  </si>
  <si>
    <r>
      <t>35.11</t>
    </r>
    <r>
      <rPr>
        <b/>
        <sz val="10"/>
        <rFont val="Arial"/>
        <family val="2"/>
      </rPr>
      <t>•</t>
    </r>
  </si>
  <si>
    <r>
      <t>35.12</t>
    </r>
    <r>
      <rPr>
        <b/>
        <sz val="10"/>
        <rFont val="Arial"/>
        <family val="2"/>
      </rPr>
      <t>•</t>
    </r>
  </si>
  <si>
    <r>
      <t>35.20</t>
    </r>
    <r>
      <rPr>
        <b/>
        <sz val="10"/>
        <rFont val="Arial"/>
        <family val="2"/>
      </rPr>
      <t>•</t>
    </r>
  </si>
  <si>
    <r>
      <t>35.30</t>
    </r>
    <r>
      <rPr>
        <b/>
        <sz val="10"/>
        <rFont val="Arial"/>
        <family val="2"/>
      </rPr>
      <t>•</t>
    </r>
  </si>
  <si>
    <r>
      <t>35.41</t>
    </r>
    <r>
      <rPr>
        <b/>
        <sz val="10"/>
        <rFont val="Arial"/>
        <family val="2"/>
      </rPr>
      <t>•</t>
    </r>
  </si>
  <si>
    <r>
      <t>35.42</t>
    </r>
    <r>
      <rPr>
        <b/>
        <sz val="10"/>
        <rFont val="Arial"/>
        <family val="2"/>
      </rPr>
      <t>•</t>
    </r>
  </si>
  <si>
    <r>
      <t>35.43</t>
    </r>
    <r>
      <rPr>
        <b/>
        <sz val="10"/>
        <rFont val="Arial"/>
        <family val="2"/>
      </rPr>
      <t>•</t>
    </r>
  </si>
  <si>
    <r>
      <t>35.50</t>
    </r>
    <r>
      <rPr>
        <b/>
        <sz val="10"/>
        <rFont val="Arial"/>
        <family val="2"/>
      </rPr>
      <t>•</t>
    </r>
  </si>
  <si>
    <r>
      <t>36.11</t>
    </r>
    <r>
      <rPr>
        <b/>
        <sz val="10"/>
        <rFont val="Arial"/>
        <family val="2"/>
      </rPr>
      <t>•</t>
    </r>
  </si>
  <si>
    <r>
      <t>36.12</t>
    </r>
    <r>
      <rPr>
        <b/>
        <sz val="10"/>
        <rFont val="Arial"/>
        <family val="2"/>
      </rPr>
      <t>•</t>
    </r>
  </si>
  <si>
    <r>
      <t>36.13</t>
    </r>
    <r>
      <rPr>
        <b/>
        <sz val="10"/>
        <rFont val="Arial"/>
        <family val="2"/>
      </rPr>
      <t>•</t>
    </r>
  </si>
  <si>
    <r>
      <t>36.14</t>
    </r>
    <r>
      <rPr>
        <b/>
        <sz val="10"/>
        <rFont val="Arial"/>
        <family val="2"/>
      </rPr>
      <t>•</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</si>
  <si>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</si>
  <si>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</si>
  <si>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</si>
  <si>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</si>
  <si>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</si>
  <si>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</si>
  <si>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</si>
  <si>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</si>
  <si>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</si>
  <si>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</si>
  <si>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</si>
  <si>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</si>
  <si>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</si>
  <si>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</si>
  <si>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</si>
  <si>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</si>
  <si>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</si>
  <si>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</si>
  <si>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</si>
  <si>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</si>
  <si>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</si>
  <si>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</si>
  <si>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</si>
  <si>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</si>
  <si>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</si>
  <si>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</si>
  <si>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</si>
  <si>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</si>
  <si>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ProduzierendesGewerbeSH@statistik-nord.de</t>
  </si>
  <si>
    <t>E I 1 - j/06</t>
  </si>
  <si>
    <t>Verarbeitendes Gewerbe in Hamburg und Schleswig-Holstein 2006</t>
  </si>
  <si>
    <t xml:space="preserve">Fachliche Betriebsteile, Beschäftigte und Umsatz im Verarbeitenden Gewerbe 
Schleswig-Holstein nach Wirtschaftszweigen </t>
  </si>
  <si>
    <t>Bergbau und Gewinnung von Steinen und Erden; Verarbeitendes Gewerbe</t>
  </si>
  <si>
    <t>Bergbau und Gewinnung von Steinen und Erden</t>
  </si>
  <si>
    <t>Kohlenbergbau, Torfgewinnung, Gewinnung von Erdöl und Erdgas, Bergbau auf Uran- und Thoriumerze</t>
  </si>
  <si>
    <t xml:space="preserve">Kohlenbergbau, Torfgewinnung </t>
  </si>
  <si>
    <t>11</t>
  </si>
  <si>
    <t>Gewinnung von Erdöl und Erdgas, Erbringung damit verbundener Dienstleistungen</t>
  </si>
  <si>
    <t>12</t>
  </si>
  <si>
    <t>13</t>
  </si>
  <si>
    <t>CB</t>
  </si>
  <si>
    <t>Erzbergbau, Gewinnung von Steinen und Erden, sonstiger Bergbau</t>
  </si>
  <si>
    <t xml:space="preserve">Erzbergbau </t>
  </si>
  <si>
    <t>14</t>
  </si>
  <si>
    <t>Gewinnung von Steinen und Erden, sonstiger Bergbau</t>
  </si>
  <si>
    <t>D</t>
  </si>
  <si>
    <t>Verarbeitendes Gewerbe</t>
  </si>
  <si>
    <t>Ernährungsgewerbe und Tabakverarbeitung</t>
  </si>
  <si>
    <t>15</t>
  </si>
  <si>
    <t>Ernährungsgewerbe</t>
  </si>
  <si>
    <t>16</t>
  </si>
  <si>
    <t>Textil- und Bekleidungsgewerbe</t>
  </si>
  <si>
    <t>17</t>
  </si>
  <si>
    <t xml:space="preserve">Textilgewerbe  </t>
  </si>
  <si>
    <t>Bekleidungsgewerbe</t>
  </si>
  <si>
    <t>DC</t>
  </si>
  <si>
    <t>Ledergewerbe</t>
  </si>
  <si>
    <t>DD</t>
  </si>
  <si>
    <t>Holzgewerbe (ohne Herstellung von Möbeln)</t>
  </si>
  <si>
    <t>Papier-, Verlags- und Druckgewerbe</t>
  </si>
  <si>
    <t>22</t>
  </si>
  <si>
    <t>Verlagsgewerbe, Druckgewerbe, Vervielfältigung von bespielten Ton-, Bild- und Datenträgern</t>
  </si>
  <si>
    <t>DF</t>
  </si>
  <si>
    <t>23</t>
  </si>
  <si>
    <t>Kokerei, Mineralölverarbeitung, Herstellung und Verarbeitung von Spalt- und Brutstoffen</t>
  </si>
  <si>
    <t>DG</t>
  </si>
  <si>
    <t>24</t>
  </si>
  <si>
    <t>Herstellung von chemischen Erzeugnissen</t>
  </si>
  <si>
    <t>DH</t>
  </si>
  <si>
    <t>25</t>
  </si>
  <si>
    <t>Herstellung von Gummi- und Kunststoffwaren</t>
  </si>
  <si>
    <t>DI</t>
  </si>
  <si>
    <t>26</t>
  </si>
  <si>
    <t>Glasgewerbe, Herstellung von Keramik, Verarbeitung von Steinen und Erden</t>
  </si>
  <si>
    <t>27</t>
  </si>
  <si>
    <t>Metallerzeugung und -bearbeitung, Herstellung von Metallerzeugnissen</t>
  </si>
  <si>
    <t xml:space="preserve">Metallerzeugung und -bearbeitung </t>
  </si>
  <si>
    <t>28</t>
  </si>
  <si>
    <t>Herstellung von Metallerzeugnissen</t>
  </si>
  <si>
    <t>DK</t>
  </si>
  <si>
    <t>29</t>
  </si>
  <si>
    <t>30</t>
  </si>
  <si>
    <t>Herstellung von Büromaschinen, Datenverarbeitungsgeräten und -einrichtungen; Elektrotechnik, Feinmechanik, Optik</t>
  </si>
  <si>
    <t>Herstellung von Büromaschinen, Datenverarbeitungsgeräten und -einrichtungen</t>
  </si>
  <si>
    <t>31</t>
  </si>
  <si>
    <t>Herstellung von Geräten der Elektrizitätserzeugung, -verteilung u.Ä.</t>
  </si>
  <si>
    <t>32</t>
  </si>
  <si>
    <t>Rundfunk- und Nachrichtentechnik</t>
  </si>
  <si>
    <t>33</t>
  </si>
  <si>
    <t>Medizin-, Mess-, Steuer- und Regelungstechnik, Optik, Herstellung von Uhren</t>
  </si>
  <si>
    <t>34</t>
  </si>
  <si>
    <t xml:space="preserve">Fahrzeugbau  </t>
  </si>
  <si>
    <t>Herstellung von Kraftwagen und Kraftwagenteilen</t>
  </si>
  <si>
    <t>35</t>
  </si>
  <si>
    <t>Sonstiger Fahrzeugbau</t>
  </si>
  <si>
    <t>DN</t>
  </si>
  <si>
    <t>36</t>
  </si>
  <si>
    <t>Herstellung von Möbeln, Schmuck, Musikinstrumenten, Sportgeräten, Spielwaren und sonstigen Erzeugnissen; Recycling</t>
  </si>
  <si>
    <t>Herstellung von Möbeln, Schmuck, Musikinstrumenten, Sportgeräten, Spielwaren und sonstigen Erzeugnissen</t>
  </si>
  <si>
    <t>37</t>
  </si>
  <si>
    <t>Recycling</t>
  </si>
  <si>
    <t>Der Berichtskreis des Monatsberichts für Betriebe umfasst:</t>
  </si>
  <si>
    <t xml:space="preserve">Dieser Statistische Bericht enthält die Ergebnisse aus den monatlichen Meldungen von Betrieben des Verarbeitenden Gewerbes </t>
  </si>
  <si>
    <t>(einschl. Bergbau und Gewinnung von Steinen und Erden) in Hamburg und Schleswig-Holstein.</t>
  </si>
  <si>
    <t>1. Betriebe der Wirtschaftsbereiche Bergbau und Gewinnung von Steinen und Erden (Abschnitt C) sowie Verarbeitendes Gewerbe 
(Abschnitt D), von Unternehmen des Produzierenden Gewerbes (Abschnitt C bis F) mit im allgemeinen 20 und mehr Beschäftigten</t>
  </si>
  <si>
    <t>WZ2003</t>
  </si>
  <si>
    <t>Fachliche Betriebsteile</t>
  </si>
  <si>
    <t>Beschäftigte</t>
  </si>
  <si>
    <t>insgesamt</t>
  </si>
  <si>
    <t>darunter Auslandsumsatz</t>
  </si>
  <si>
    <t>Anzahl</t>
  </si>
  <si>
    <t>%</t>
  </si>
  <si>
    <t>C</t>
  </si>
  <si>
    <t>CA</t>
  </si>
  <si>
    <t xml:space="preserve">        </t>
  </si>
  <si>
    <t xml:space="preserve">CB     </t>
  </si>
  <si>
    <t xml:space="preserve">14.21  </t>
  </si>
  <si>
    <t xml:space="preserve">D      </t>
  </si>
  <si>
    <t xml:space="preserve">DA     </t>
  </si>
  <si>
    <t xml:space="preserve">15.1   </t>
  </si>
  <si>
    <t xml:space="preserve">15.11  </t>
  </si>
  <si>
    <t xml:space="preserve">15.13  </t>
  </si>
  <si>
    <t>H. v. Geräten d. Elektrizitäts- erzeugung u. -verteilung u. ä.</t>
  </si>
  <si>
    <t>Medizin-, Mess-, Steuer- u. Regelungstechnik, Optik, H. v. Uhren</t>
  </si>
  <si>
    <t>Alle Wirtschaftsbereiche</t>
  </si>
  <si>
    <r>
      <t xml:space="preserve">8. Fachliche Betriebsteile und Auftragseingang in ausgewählten Bereichen des Verarbeitenden Gewerbes Schleswig-Holstein 
</t>
    </r>
    <r>
      <rPr>
        <sz val="10"/>
        <rFont val="Arial"/>
        <family val="2"/>
      </rPr>
      <t>Berichtsjahr 2006 (Jahreskorrektur)</t>
    </r>
  </si>
  <si>
    <t>9.1 Kumulierte Kreisergebnisse für den Berichtszeitraum Januar bis Dezember 2006 (Jahreskorrektur)</t>
  </si>
  <si>
    <t>– Absolute Werte –</t>
  </si>
  <si>
    <t>– Veränderung gegenüber gleichem Vorjahreszeitraum in % –</t>
  </si>
  <si>
    <r>
      <t xml:space="preserve">KREISFREIE STADT 
Kreis
</t>
    </r>
    <r>
      <rPr>
        <sz val="10"/>
        <rFont val="Arial"/>
        <family val="2"/>
      </rPr>
      <t>Land</t>
    </r>
  </si>
  <si>
    <t xml:space="preserve">15.2   </t>
  </si>
  <si>
    <t xml:space="preserve">15.3   </t>
  </si>
  <si>
    <t xml:space="preserve">15.5   </t>
  </si>
  <si>
    <t xml:space="preserve">15.6   </t>
  </si>
  <si>
    <t xml:space="preserve">15.7   </t>
  </si>
  <si>
    <t xml:space="preserve">15.8   </t>
  </si>
  <si>
    <t xml:space="preserve">15.81  </t>
  </si>
  <si>
    <t xml:space="preserve">15.82  </t>
  </si>
  <si>
    <t xml:space="preserve">15.84  </t>
  </si>
  <si>
    <t xml:space="preserve">15.9   </t>
  </si>
  <si>
    <t xml:space="preserve">15.91  </t>
  </si>
  <si>
    <t xml:space="preserve">15.98  </t>
  </si>
  <si>
    <t xml:space="preserve">DB     </t>
  </si>
  <si>
    <t xml:space="preserve">DD/20  </t>
  </si>
  <si>
    <t xml:space="preserve">20.1   </t>
  </si>
  <si>
    <t xml:space="preserve">20.3   </t>
  </si>
  <si>
    <t xml:space="preserve">DE     </t>
  </si>
  <si>
    <t xml:space="preserve">21.1   </t>
  </si>
  <si>
    <t xml:space="preserve">21.2   </t>
  </si>
  <si>
    <t xml:space="preserve">21.21  </t>
  </si>
  <si>
    <t xml:space="preserve">22.1   </t>
  </si>
  <si>
    <t xml:space="preserve">22.2   </t>
  </si>
  <si>
    <t xml:space="preserve">22.22  </t>
  </si>
  <si>
    <t xml:space="preserve">DF/23  </t>
  </si>
  <si>
    <t xml:space="preserve">23.2   </t>
  </si>
  <si>
    <t xml:space="preserve">DG/24  </t>
  </si>
  <si>
    <t xml:space="preserve">24.1   </t>
  </si>
  <si>
    <t xml:space="preserve">24.3   </t>
  </si>
  <si>
    <t xml:space="preserve">24.4   </t>
  </si>
  <si>
    <t xml:space="preserve">24.5   </t>
  </si>
  <si>
    <t xml:space="preserve">24.6   </t>
  </si>
  <si>
    <t xml:space="preserve">DH/25  </t>
  </si>
  <si>
    <t xml:space="preserve">25.1   </t>
  </si>
  <si>
    <t xml:space="preserve">25.2   </t>
  </si>
  <si>
    <t xml:space="preserve">25.24  </t>
  </si>
  <si>
    <t xml:space="preserve">DI/26  </t>
  </si>
  <si>
    <t xml:space="preserve">26.1   </t>
  </si>
  <si>
    <t xml:space="preserve">26.4   </t>
  </si>
  <si>
    <t xml:space="preserve">26.6   </t>
  </si>
  <si>
    <t xml:space="preserve">26.61  </t>
  </si>
  <si>
    <t xml:space="preserve">26.63  </t>
  </si>
  <si>
    <t xml:space="preserve">26.8   </t>
  </si>
  <si>
    <t xml:space="preserve">DJ     </t>
  </si>
  <si>
    <t xml:space="preserve">27.2   </t>
  </si>
  <si>
    <t xml:space="preserve">27.5   </t>
  </si>
  <si>
    <t xml:space="preserve">28.1   </t>
  </si>
  <si>
    <t xml:space="preserve">28.11  </t>
  </si>
  <si>
    <t xml:space="preserve">28.4   </t>
  </si>
  <si>
    <t xml:space="preserve">28.5   </t>
  </si>
  <si>
    <t xml:space="preserve">28.6   </t>
  </si>
  <si>
    <t xml:space="preserve">28.7   </t>
  </si>
  <si>
    <t xml:space="preserve">DK/29  </t>
  </si>
  <si>
    <t xml:space="preserve">29.1   </t>
  </si>
  <si>
    <t xml:space="preserve">29.12  </t>
  </si>
  <si>
    <t xml:space="preserve">29.13  </t>
  </si>
  <si>
    <t xml:space="preserve">29.2   </t>
  </si>
  <si>
    <t xml:space="preserve">29.22  </t>
  </si>
  <si>
    <t xml:space="preserve">29.24  </t>
  </si>
  <si>
    <t xml:space="preserve">29.4   </t>
  </si>
  <si>
    <t xml:space="preserve">29.5   </t>
  </si>
  <si>
    <t xml:space="preserve">29.53  </t>
  </si>
  <si>
    <t xml:space="preserve">DL     </t>
  </si>
  <si>
    <t xml:space="preserve">31.1   </t>
  </si>
  <si>
    <t xml:space="preserve">31.2   </t>
  </si>
  <si>
    <t xml:space="preserve">31.6   </t>
  </si>
  <si>
    <t xml:space="preserve">33.1   </t>
  </si>
  <si>
    <t xml:space="preserve">33.2   </t>
  </si>
  <si>
    <t xml:space="preserve">DM     </t>
  </si>
  <si>
    <t xml:space="preserve">35.1   </t>
  </si>
  <si>
    <t xml:space="preserve">35.11  </t>
  </si>
  <si>
    <t xml:space="preserve">35.2   </t>
  </si>
  <si>
    <t xml:space="preserve">DN     </t>
  </si>
  <si>
    <t xml:space="preserve">36.1   </t>
  </si>
  <si>
    <t>A</t>
  </si>
  <si>
    <t>B</t>
  </si>
  <si>
    <t>GG</t>
  </si>
  <si>
    <t>VG</t>
  </si>
  <si>
    <t>EN</t>
  </si>
  <si>
    <t>C,D</t>
  </si>
  <si>
    <t>Umsatz aus Eigenerzeugung</t>
  </si>
  <si>
    <t>1 000 €</t>
  </si>
  <si>
    <t>darunter Eurozone</t>
  </si>
  <si>
    <t>Betriebe</t>
  </si>
  <si>
    <t>Gesamtumsatz</t>
  </si>
  <si>
    <t>geleistete Arbeitsstunden</t>
  </si>
  <si>
    <t>1 000 h</t>
  </si>
  <si>
    <t>Bruttoentgelte</t>
  </si>
  <si>
    <t>DA</t>
  </si>
  <si>
    <t>15.1</t>
  </si>
  <si>
    <t>15.2</t>
  </si>
  <si>
    <t>15.4</t>
  </si>
  <si>
    <t>15.7</t>
  </si>
  <si>
    <t>15.8</t>
  </si>
  <si>
    <t>15.81</t>
  </si>
  <si>
    <t>15.86</t>
  </si>
  <si>
    <t>DB</t>
  </si>
  <si>
    <t>DD/20</t>
  </si>
  <si>
    <t>DE</t>
  </si>
  <si>
    <t>22.1</t>
  </si>
  <si>
    <t>22.2</t>
  </si>
  <si>
    <t>DF/23</t>
  </si>
  <si>
    <t>DG/24</t>
  </si>
  <si>
    <t>24.1</t>
  </si>
  <si>
    <t>24.4</t>
  </si>
  <si>
    <t>24.5</t>
  </si>
  <si>
    <t>24.6</t>
  </si>
  <si>
    <t>DH/25</t>
  </si>
  <si>
    <t>25.1</t>
  </si>
  <si>
    <t>25.2</t>
  </si>
  <si>
    <t>DI/26</t>
  </si>
  <si>
    <t>DJ</t>
  </si>
  <si>
    <t>27.4</t>
  </si>
  <si>
    <t>28.1</t>
  </si>
  <si>
    <t>28.2</t>
  </si>
  <si>
    <t>28.3</t>
  </si>
  <si>
    <t>28.5</t>
  </si>
  <si>
    <t>28.52</t>
  </si>
  <si>
    <t>28.7</t>
  </si>
  <si>
    <t>DK/29</t>
  </si>
  <si>
    <t>29.1</t>
  </si>
  <si>
    <t>29.2</t>
  </si>
  <si>
    <t>29.22</t>
  </si>
  <si>
    <t>29.5</t>
  </si>
  <si>
    <t>DL</t>
  </si>
  <si>
    <t>30;32</t>
  </si>
  <si>
    <t>31.1</t>
  </si>
  <si>
    <t>31.2</t>
  </si>
  <si>
    <t>33.1</t>
  </si>
  <si>
    <t>33.2</t>
  </si>
  <si>
    <t>DM</t>
  </si>
  <si>
    <t>35.1</t>
  </si>
  <si>
    <t>35.3</t>
  </si>
  <si>
    <t>Inland</t>
  </si>
  <si>
    <t>Ausland</t>
  </si>
  <si>
    <t>Eurozone</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</si>
  <si>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</si>
  <si>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</si>
  <si>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</si>
  <si>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</si>
  <si>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</si>
  <si>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</si>
  <si>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</si>
  <si>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</si>
  <si>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</si>
  <si>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</si>
  <si>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</si>
  <si>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</si>
  <si>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</si>
  <si>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</si>
  <si>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</si>
  <si>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</si>
  <si>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</si>
  <si>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</si>
  <si>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t>
  </si>
  <si>
    <t>Das Verarbeitende Gewerbe in Schleswig-Holstein nach Kreisen</t>
  </si>
  <si>
    <t>Wirtschaftsbereich</t>
  </si>
  <si>
    <t>Auftragseingang</t>
  </si>
  <si>
    <t>darunter aus dem Ausland</t>
  </si>
  <si>
    <t>WZ 2003</t>
  </si>
  <si>
    <t>Kurztext</t>
  </si>
  <si>
    <t xml:space="preserve">   35.1</t>
  </si>
  <si>
    <t xml:space="preserve">   35.3</t>
  </si>
  <si>
    <t>·</t>
  </si>
  <si>
    <t>–</t>
  </si>
  <si>
    <t xml:space="preserve">1 000 Euro </t>
  </si>
  <si>
    <r>
      <t xml:space="preserve">5. Fachliche Betriebsteile, Beschäftigte und Umsatz im Verarbeitenden Gewerbe 
Schleswig-Holstein nach Wirtschaftszweigen
</t>
    </r>
    <r>
      <rPr>
        <sz val="10"/>
        <rFont val="Arial"/>
        <family val="2"/>
      </rPr>
      <t>Berichtsjahr 2006 (Jahreskorrektur)</t>
    </r>
  </si>
  <si>
    <r>
      <t xml:space="preserve">4. Fachliche Betriebsteile und Auftragseingang in ausgewählten Bereichen des Verarbeitenden Gewerbes Hamburg 
</t>
    </r>
    <r>
      <rPr>
        <sz val="10"/>
        <rFont val="Arial"/>
        <family val="2"/>
      </rPr>
      <t>Berichtsjahr 2006 (Jahreskorrektur)</t>
    </r>
  </si>
  <si>
    <r>
      <t>Vorbemerkung:</t>
    </r>
    <r>
      <rPr>
        <u val="single"/>
        <sz val="10"/>
        <rFont val="Arial"/>
        <family val="2"/>
      </rPr>
      <t xml:space="preserve"> </t>
    </r>
    <r>
      <rPr>
        <sz val="10"/>
        <rFont val="Arial"/>
        <family val="0"/>
      </rPr>
      <t xml:space="preserve"> 
In der ersten Spalte sind die Nummern der Klassen der WZ 2003 angegeben. Die Reihenfolge der Wirtschaftszweige richtet sich nach der  WZ 2003. In der dritten Spalte ist die Bezeichnung des jeweiligen Wirtschaftszweiges der WZ 2003 angegeben. In der zweiten Spalte ist die Zuordnung der Klassen (Viersteller) der WZ 2003 zu den neuen Hauptgruppen des Wirtschaftsbereichs Verarbeitendes Gewerbe sowie Bergbau und Gewinnung von Steinen und Erden durch folgende Buchstaben gekennzeichnet: 
A = Vorleistungsgüterproduzenten
B = Investitionsgüterproduzenten
GG = Gebrauchsgüterproduzenten
VG = Verbrauchsgüterproduzenten
EN = Energie.
</t>
    </r>
    <r>
      <rPr>
        <b/>
        <u val="single"/>
        <sz val="10"/>
        <rFont val="Arial"/>
        <family val="2"/>
      </rPr>
      <t>Hinweis:</t>
    </r>
    <r>
      <rPr>
        <sz val="10"/>
        <rFont val="Arial"/>
        <family val="0"/>
      </rPr>
      <t xml:space="preserve">  
</t>
    </r>
    <r>
      <rPr>
        <b/>
        <sz val="10"/>
        <rFont val="Arial"/>
        <family val="2"/>
      </rPr>
      <t xml:space="preserve">Angaben zum Merkmal Auftragseingang müssen nur für die mit einem </t>
    </r>
    <r>
      <rPr>
        <b/>
        <sz val="11"/>
        <rFont val="Arial"/>
        <family val="2"/>
      </rPr>
      <t>•</t>
    </r>
    <r>
      <rPr>
        <b/>
        <sz val="10"/>
        <rFont val="Arial"/>
        <family val="2"/>
      </rPr>
      <t xml:space="preserve"> gekennzeichneten Wirtschaftszweige gemeldet werden.</t>
    </r>
    <r>
      <rPr>
        <sz val="10"/>
        <rFont val="Arial"/>
        <family val="0"/>
      </rPr>
      <t xml:space="preserve">
</t>
    </r>
    <r>
      <rPr>
        <b/>
        <u val="single"/>
        <sz val="10"/>
        <rFont val="Arial"/>
        <family val="2"/>
      </rPr>
      <t>Abkürzungen:</t>
    </r>
    <r>
      <rPr>
        <sz val="10"/>
        <rFont val="Arial"/>
        <family val="0"/>
      </rPr>
      <t xml:space="preserve">   
a. n. g. = anderweitig nicht genannt
einschl. = einschließlich
HG = Hauptgruppe
NE-= Nichteisen-
u. ä. = und ähnliche(n)</t>
    </r>
  </si>
  <si>
    <r>
      <t xml:space="preserve">6. Betriebe, Beschäftigte, gel. Arbeitsstunden und Bruttoentgelte im Verarbeitenden Gewerbe 
Schleswig-Holstein nach Wirtschaftszweigen
</t>
    </r>
    <r>
      <rPr>
        <sz val="10"/>
        <rFont val="Arial"/>
        <family val="2"/>
      </rPr>
      <t>Berichtsjahr 2006 (Jahreskorrektur)</t>
    </r>
  </si>
  <si>
    <t>Geleistete Arbeitsstunden</t>
  </si>
  <si>
    <r>
      <t xml:space="preserve">7. Umsatz im Verarbeitenden Gewerbe Schleswig-Holstein nach Wirtschaftszweigen
</t>
    </r>
    <r>
      <rPr>
        <sz val="10"/>
        <rFont val="Arial"/>
        <family val="2"/>
      </rPr>
      <t>Berichtsjahr 2006 (Jahreskorrektur)</t>
    </r>
  </si>
  <si>
    <t>Umsatz</t>
  </si>
  <si>
    <t xml:space="preserve">                 </t>
  </si>
  <si>
    <t>A = Vorleistungsgüter</t>
  </si>
  <si>
    <t>B = Investitionsgüter</t>
  </si>
  <si>
    <t>GG = Gebrauchsgüter</t>
  </si>
  <si>
    <t>VG = Verbrauchsgüter</t>
  </si>
  <si>
    <t>Verlags- u. Druckgewerbe</t>
  </si>
  <si>
    <t>Metallerzeugung u. -bearbeitung</t>
  </si>
  <si>
    <t>H. v. Metallerzeugnissen</t>
  </si>
  <si>
    <t>Maschinenbau</t>
  </si>
  <si>
    <t>H. v. Geräten der Elektrizitätserzeugung</t>
  </si>
  <si>
    <t>Medizin-, Mess-, Steuer- u. Regelungs-</t>
  </si>
  <si>
    <t>technik, Optik, H. v. Uhren</t>
  </si>
  <si>
    <t xml:space="preserve">   Luft- u. Raumfahrzeugbau</t>
  </si>
  <si>
    <t xml:space="preserve">   Alle Wirtschaftsbereiche</t>
  </si>
  <si>
    <t xml:space="preserve">   davon: </t>
  </si>
  <si>
    <t>Papiergewerbe</t>
  </si>
  <si>
    <t>H. v. chemischen Erzeugnissen</t>
  </si>
  <si>
    <t>H. v. Gummi- u. Kunststoffwaren</t>
  </si>
  <si>
    <t>Rundfunk- u. Nachrichtentechnik</t>
  </si>
  <si>
    <t xml:space="preserve">   35.2</t>
  </si>
  <si>
    <t xml:space="preserve">   Schiff- u. Bootsbau</t>
  </si>
  <si>
    <t xml:space="preserve">   Bahnindustrie</t>
  </si>
  <si>
    <t>und -verteilung u.ä.</t>
  </si>
  <si>
    <t>Stand: Januar 2005</t>
  </si>
  <si>
    <t>Klassifikation der Wirtschaftszweige, Ausgabe 2003 (WZ 2003)</t>
  </si>
  <si>
    <t>Wirtschaftsbereich: Verarbeitendes Gewerbe sowie Bergbau und Gewinnung von Steinen und Erden</t>
  </si>
  <si>
    <t xml:space="preserve">Statistisches Amt für Hamburg und Schleswig-Holstein </t>
  </si>
  <si>
    <t>Referat Produzierendes Gewerbe</t>
  </si>
  <si>
    <t>Nr. d. Klassifikation</t>
  </si>
  <si>
    <t xml:space="preserve">12.00 </t>
  </si>
  <si>
    <t>13.20</t>
  </si>
  <si>
    <t>14.13</t>
  </si>
  <si>
    <t>14.21</t>
  </si>
  <si>
    <t>14.22</t>
  </si>
  <si>
    <t>14.30</t>
  </si>
  <si>
    <t>14.40</t>
  </si>
  <si>
    <t>14.50</t>
  </si>
  <si>
    <t>15.13</t>
  </si>
  <si>
    <t>15.20</t>
  </si>
  <si>
    <t>15.31</t>
  </si>
  <si>
    <t>15.32</t>
  </si>
  <si>
    <t>15.33</t>
  </si>
  <si>
    <t>15.41</t>
  </si>
  <si>
    <t>15.42</t>
  </si>
  <si>
    <t>15.43</t>
  </si>
  <si>
    <t>15.51</t>
  </si>
  <si>
    <t>15.52</t>
  </si>
  <si>
    <t>15.61</t>
  </si>
  <si>
    <t>15.62</t>
  </si>
  <si>
    <t>15.71</t>
  </si>
  <si>
    <t>15.72</t>
  </si>
  <si>
    <t>15.82</t>
  </si>
  <si>
    <t>15.83</t>
  </si>
  <si>
    <t>15.84</t>
  </si>
  <si>
    <t>15.85</t>
  </si>
  <si>
    <t>15.87</t>
  </si>
  <si>
    <t>15.88</t>
  </si>
  <si>
    <t xml:space="preserve">10.10     </t>
  </si>
  <si>
    <t>10.20</t>
  </si>
  <si>
    <t>10.30</t>
  </si>
  <si>
    <t xml:space="preserve">11.10 </t>
  </si>
  <si>
    <t>11.20</t>
  </si>
  <si>
    <t xml:space="preserve">13.10  </t>
  </si>
  <si>
    <t>14.11</t>
  </si>
  <si>
    <t>14.12</t>
  </si>
  <si>
    <t>15.11</t>
  </si>
  <si>
    <t>15.12</t>
  </si>
  <si>
    <t>HG</t>
  </si>
  <si>
    <t>15.89</t>
  </si>
  <si>
    <t>15.91</t>
  </si>
  <si>
    <t>15.92</t>
  </si>
  <si>
    <t>15.93</t>
  </si>
  <si>
    <t>15.94</t>
  </si>
  <si>
    <t>15.95</t>
  </si>
  <si>
    <t>15.96</t>
  </si>
  <si>
    <t>15.97</t>
  </si>
  <si>
    <t>15.98</t>
  </si>
  <si>
    <t>16.00</t>
  </si>
  <si>
    <t>17.17</t>
  </si>
  <si>
    <t>17.25</t>
  </si>
  <si>
    <t>18.30</t>
  </si>
  <si>
    <t>20.40</t>
  </si>
  <si>
    <t>20.51</t>
  </si>
  <si>
    <t>20.52</t>
  </si>
  <si>
    <t>17.14</t>
  </si>
  <si>
    <t>17.15</t>
  </si>
  <si>
    <t>22.11</t>
  </si>
  <si>
    <t>22.12</t>
  </si>
  <si>
    <t>22.13</t>
  </si>
  <si>
    <t>22.14</t>
  </si>
  <si>
    <t>22.15</t>
  </si>
  <si>
    <t>23.20</t>
  </si>
  <si>
    <t>23.30</t>
  </si>
  <si>
    <t>23.10</t>
  </si>
  <si>
    <t>25.12</t>
  </si>
  <si>
    <t>26.52</t>
  </si>
  <si>
    <t>26.53</t>
  </si>
  <si>
    <t>26.61</t>
  </si>
  <si>
    <t>26.63</t>
  </si>
  <si>
    <t>26.64</t>
  </si>
  <si>
    <t>26.65</t>
  </si>
  <si>
    <t>26.66</t>
  </si>
  <si>
    <t>26.70</t>
  </si>
  <si>
    <t>26.81</t>
  </si>
  <si>
    <t>26.82</t>
  </si>
  <si>
    <t>36.15</t>
  </si>
  <si>
    <t>36.21</t>
  </si>
  <si>
    <t>36.22</t>
  </si>
  <si>
    <t>36.30</t>
  </si>
  <si>
    <t>36.40</t>
  </si>
  <si>
    <t>36.50</t>
  </si>
  <si>
    <t>36.61</t>
  </si>
  <si>
    <t>36.62</t>
  </si>
  <si>
    <t>36.63</t>
  </si>
  <si>
    <t>37.10</t>
  </si>
  <si>
    <t>37.20</t>
  </si>
  <si>
    <t>Wirtschaftsgliederung</t>
  </si>
  <si>
    <t>Torfgewinnung und -veredlung</t>
  </si>
  <si>
    <t>Gewinnung von Erdöl und Erdgas</t>
  </si>
  <si>
    <t>Erbringung von Dienstleistungen bei der Gewinnung von Erdöl und Erdgas</t>
  </si>
  <si>
    <t>Bergbau auf Uran- und Thoriumerze</t>
  </si>
  <si>
    <t>Eisenerzbergbau</t>
  </si>
  <si>
    <t xml:space="preserve">Gewinnung von Naturwerksteinen und Natursteinen a.n.g. </t>
  </si>
  <si>
    <t>Gewinnung von Kalk und Gipsstein sowie Anhydrit, Dolomit und Kreide</t>
  </si>
  <si>
    <t>Gewinnung von Schiefer</t>
  </si>
  <si>
    <t>Gewinnung von Kies und Sand</t>
  </si>
  <si>
    <t>Gewinnung von Ton und Kaolin</t>
  </si>
  <si>
    <t>Gewinnung von Mineralien für die Herstellung von chemischen Erzeugnissen</t>
  </si>
  <si>
    <t>Gewinnung von Salz</t>
  </si>
  <si>
    <t>Gewinnung von Steinen und Erden a.n.g., sonstiger Bergbau</t>
  </si>
  <si>
    <t>Schlachten (ohne Schlachten von Geflügel)</t>
  </si>
  <si>
    <t>Schlachten von Geflügel</t>
  </si>
  <si>
    <t>Fleischverarbeitung</t>
  </si>
  <si>
    <t>Fischverarbeitung</t>
  </si>
  <si>
    <t>Kartoffelverarbeitung</t>
  </si>
  <si>
    <t>Herstellung von Frucht- und Gemüsesäften</t>
  </si>
  <si>
    <t>Obst- und Gemüseverarbeitung a.n.g.</t>
  </si>
  <si>
    <t>Herstellung von rohen Ölen und Fetten</t>
  </si>
  <si>
    <t>Herstellung von raffinierten Ölen und Fetten</t>
  </si>
  <si>
    <t>Herstellung von Margarine u.ä. Nahrungsfetten</t>
  </si>
  <si>
    <t xml:space="preserve">Milchverarbeitung </t>
  </si>
  <si>
    <t>Herstellung von Speiseeis</t>
  </si>
  <si>
    <t>Mahl- und Schälmühlen</t>
  </si>
  <si>
    <t>Herstellung von Stärke und Stärkeerzeugnissen</t>
  </si>
  <si>
    <t>Herstellung von Futtermitteln für Nutztiere</t>
  </si>
  <si>
    <t>Herstellung von Futtermitteln für sonstige Tiere</t>
  </si>
  <si>
    <t>Herstellung von Backwaren (ohne Dauerbackwaren)</t>
  </si>
  <si>
    <t>Herstellung von Dauerbackwaren</t>
  </si>
  <si>
    <t>Herstellung von Zucker</t>
  </si>
  <si>
    <t>Herstellung von Süßwaren (ohne Dauerbackwaren)</t>
  </si>
  <si>
    <t>Herstellung von Teigwaren</t>
  </si>
  <si>
    <t>Verarbeitung von Kaffee und Tee, Herstellung von Kaffee-Ersatz</t>
  </si>
  <si>
    <t>Herstellung von Würzmitteln und Soßen</t>
  </si>
  <si>
    <t>Herstellung von homogenisierten und diätetischen Nahrungsmitteln</t>
  </si>
  <si>
    <t xml:space="preserve">Braunkohlenbergbau und -veredlung </t>
  </si>
  <si>
    <t>NE-Metallerzbergbau (ohne Bergbau auf Uran- und Thoriumerze</t>
  </si>
  <si>
    <t>Herstellung von sonstigen Nahrungsmitteln (ohne Getränke)</t>
  </si>
  <si>
    <t>Herstellung von Spirituosen</t>
  </si>
  <si>
    <t>Herstellung von Alkohol</t>
  </si>
  <si>
    <t>Herstellung Traubenwein</t>
  </si>
  <si>
    <t>Herstellung von Apfelwein und sonstigen Fruchtweinen</t>
  </si>
  <si>
    <t>Herstellung von Wermutwein und sonstigen aromatisierten Weinen</t>
  </si>
  <si>
    <t>Herstellung von Bier</t>
  </si>
  <si>
    <t>Herstellung von Malz</t>
  </si>
  <si>
    <t>Gewinnung natürlicher Mineralwässer, Herstellung von Erfrischungsgetränken</t>
  </si>
  <si>
    <t>Tabakverarbeitung</t>
  </si>
  <si>
    <t>9.2 Kumulierte Kreisergebnisse für den Berichtszeitraum Januar bis Dezember 2006 [Jahreskorrektur]</t>
  </si>
  <si>
    <t>Wollaufbereitung und Streichgarnspinnerei</t>
  </si>
  <si>
    <t>Baumwollaufbereitung und -spinnerei</t>
  </si>
  <si>
    <t>Wollaufbereitung und Kammgarnspinnerei</t>
  </si>
  <si>
    <t>Flachsaufbereitung und -spinnerei</t>
  </si>
  <si>
    <t>Zwirnen und Texturieren von Filamentgarnen, Seidenaufbereitung und -spinnerei</t>
  </si>
  <si>
    <t>Herstellung von Nähgarn</t>
  </si>
  <si>
    <t>Sonstige Spinnstoffaufbereitung und Spinnerei</t>
  </si>
  <si>
    <t>Baumwollweberei</t>
  </si>
  <si>
    <t>Streichgarnweberei</t>
  </si>
  <si>
    <t>Kammgarnweberei</t>
  </si>
  <si>
    <t>Seiden- und Filamentgarnweberei</t>
  </si>
  <si>
    <t>Sonstige Weberei</t>
  </si>
  <si>
    <t>Textilveredlung</t>
  </si>
  <si>
    <t>Herstellung von konfektionierten Textilwaren (ohne Bekleidung)</t>
  </si>
  <si>
    <t>Herstellung von Teppichen</t>
  </si>
  <si>
    <t>Herstellung von Seilerwaren</t>
  </si>
  <si>
    <t>Herstellung von Vliesstoff und Erzeugnissen daraus (ohne Bekleidung)</t>
  </si>
  <si>
    <t>Textilgewerbe a.n.g.</t>
  </si>
  <si>
    <t>Herstellung von gewirktem und gestricktem Stoff</t>
  </si>
  <si>
    <t>Jahr</t>
  </si>
  <si>
    <t>Veränderung gegenüber 2005 in %</t>
  </si>
  <si>
    <r>
      <t>Das Verarbeitende Gewerbe in Schleswig-Holstein</t>
    </r>
    <r>
      <rPr>
        <b/>
        <u val="single"/>
        <sz val="10"/>
        <rFont val="Arial"/>
        <family val="2"/>
      </rPr>
      <t xml:space="preserve">
</t>
    </r>
    <r>
      <rPr>
        <sz val="11"/>
        <rFont val="Arial"/>
        <family val="2"/>
      </rPr>
      <t>Umsatz, Auslandumsatz sowie die Exportquote im Berichtsjahr 2006 [Jahreskorrektur]</t>
    </r>
  </si>
  <si>
    <t>Jahr 2006</t>
  </si>
  <si>
    <t>Herstellung von Strumpfwaren</t>
  </si>
  <si>
    <t>Herstellung von Pullovern, Strickjacken u. ä. Waren</t>
  </si>
  <si>
    <t>Herstellung von Lederbekleidung</t>
  </si>
  <si>
    <t>Herstellung von Arbeits- und Berufsbekleidung</t>
  </si>
  <si>
    <t>Herstellung von Oberbekleidung (ohne Arbeits- und Berufsbekleidung)</t>
  </si>
  <si>
    <t>Herstellung von Wäsche</t>
  </si>
  <si>
    <t>Herstellung von sonstiger Bekleidung und Bekleidungszubehör</t>
  </si>
  <si>
    <t>Zurichtung und Färben von Fellen, Herstellung von Pelzwaren</t>
  </si>
  <si>
    <t>Herstellung von Leder und Lederfaserstoff</t>
  </si>
  <si>
    <t>Lederverarbeitung (ohne Herstellung von Lederbekleidung und Schuhen)</t>
  </si>
  <si>
    <t>Herstellung von Schuhen</t>
  </si>
  <si>
    <t>Säge-, Hobel- und Holzimprägnierwerke</t>
  </si>
  <si>
    <t>Herstellung von Konstruktionsteilen, Fertigbauteilen, Ausbauelementen und Fertigteilbauten aus Holz</t>
  </si>
  <si>
    <t>Herstellung von Verpackungsmitteln, Lagerbehältern und Ladungsträgern aus Holz</t>
  </si>
  <si>
    <t>Herstellung von Holzwaren a.n.g. (ohne Herstellung von Möbeln)</t>
  </si>
  <si>
    <t>Herstellung von Kork-, Flecht- und Korbwaren (ohne Herstellung von Möbeln)</t>
  </si>
  <si>
    <t>Herstellung von Holz- und Zellstoff</t>
  </si>
  <si>
    <t>Herstellung von Papier, Karton und Pappe</t>
  </si>
  <si>
    <t>Herstellung von Haushalts-, Hygiene- und Toilettenartikeln aus Zellstoff, Papier und Pappe</t>
  </si>
  <si>
    <t>Herstellung von Schreibwaren und Bürobedarf aus Papier, Karton und Pappe</t>
  </si>
  <si>
    <t>Herstellung von Tapeten</t>
  </si>
  <si>
    <t xml:space="preserve">Herstellung von sonstigen Waren aus Papier, Karton und Pappe </t>
  </si>
  <si>
    <t>Verlegen von Büchern</t>
  </si>
  <si>
    <t>Verlegen von Zeitungen</t>
  </si>
  <si>
    <t>Herstellung von Furnier-, Sperrholz-, Holzfaser- und Holzspanplatten</t>
  </si>
  <si>
    <t>Herstellung von Wellpapier und -pappe sowie von Verpackungsmitteln aus Papier, Karton und Pappe</t>
  </si>
  <si>
    <t>Verlegen von Zeitschriften</t>
  </si>
  <si>
    <t>Verlegen von bespielten Tonträgern und Musikalien</t>
  </si>
  <si>
    <t>Sonstiges Verlagsgewerbe</t>
  </si>
  <si>
    <t>Drucken von Zeitungen</t>
  </si>
  <si>
    <t>Drucken anderer Druckerzeugnisse</t>
  </si>
  <si>
    <t>Druckweiterverarbeitung</t>
  </si>
  <si>
    <t>Druck- und Medienvorstufe</t>
  </si>
  <si>
    <t>Erbringung von sonstigen druckbezogenen Dienstleistungen</t>
  </si>
  <si>
    <t>Vervielfältigung von bespielten Tonträgern</t>
  </si>
  <si>
    <t>Vervielfältigung von bespielten Bildträgern</t>
  </si>
  <si>
    <t>Vervielfältigung von bespielten Datenträgern</t>
  </si>
  <si>
    <t>Kokerei</t>
  </si>
  <si>
    <t>Mineralölverarbeitung</t>
  </si>
  <si>
    <t>Herstellung und Verarbeitung von Spalt- und Brutstoffen</t>
  </si>
  <si>
    <t>Herstellung von Industriegasen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</si>
  <si>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</si>
  <si>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</si>
  <si>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</si>
  <si>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</si>
  <si>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 in Primärformen</t>
  </si>
  <si>
    <t>Herstellung von synthetischem Kautschuk in Primärformen</t>
  </si>
  <si>
    <t>Herstellung von Schädlingsbekämpfungs-, Pflanzenschutz- und Desinfektionsmitteln</t>
  </si>
  <si>
    <t>Herstellung von Anstrichmitteln, Druckfarben und Kitten</t>
  </si>
  <si>
    <t>Herstellung von pharmazeutischen Grundstoffen</t>
  </si>
  <si>
    <t>Herstellung von pharmazeutischen Spezialitäten und sonstigen pharmazeutischen Erzeugnissen</t>
  </si>
  <si>
    <t>Herstellung von Seifen, Wasch-, Reinigungs- und Poliermitteln</t>
  </si>
  <si>
    <t>Herstellung von Duftstoffen und Körperpflegemitteln</t>
  </si>
  <si>
    <t>Herstellung von pyrotechnischen Erzeugnissen</t>
  </si>
  <si>
    <t>Herstellung von Klebstoffen und Gelatine</t>
  </si>
  <si>
    <t>Herstellung von etherischen Ölen</t>
  </si>
  <si>
    <t>Herstellung von fotochemischen Erzeugnissen</t>
  </si>
  <si>
    <t>Herstellung von unbespielten Ton-, Bild- und Datenträgern</t>
  </si>
  <si>
    <t>Herstellung von sonstigen chemischen Erzeugnissen a.n.g.</t>
  </si>
  <si>
    <t>Herstellung von Chemiefasern</t>
  </si>
  <si>
    <t>Herstellung von Bereifungen</t>
  </si>
  <si>
    <t>Die Datenerhebung und Aufbereitung erfolgt nach der Wirtschaftszweigklassifikation, Ausgabe 2003 ( WZ 2003).</t>
  </si>
  <si>
    <t>Dabei handelt es sich um folgende Klassen der WZ2003:</t>
  </si>
  <si>
    <r>
      <t xml:space="preserve">Betriebe:
</t>
    </r>
    <r>
      <rPr>
        <sz val="10"/>
        <rFont val="Arial"/>
        <family val="2"/>
      </rPr>
      <t>Bei den Betrieben handelt es sich um örtliche Niederlassungen (nicht Unternehmen). Die Ergebnisse zu den Betrieben werden dem Wirtschaftsbereich zugeordnet, in dem der Schwerpunkt der wirtschaftlichen Leistung der gesamten Einheit liegt. Angaben über Betriebsteile sonstiger Wirtschaftsbereiche (Handel, Baugewerbe etc.) sind in den Ergebnissen enthalten. 
Durch Schwerpunktverlagerung erforderlich gewordene Umsetzungen in einen anderen Wirtschaftszweig werden nur einmal jährlich, und zwar im Januar vorgenommen.</t>
    </r>
  </si>
  <si>
    <r>
      <t xml:space="preserve">Fachliche Betriebsteile:
</t>
    </r>
    <r>
      <rPr>
        <sz val="10"/>
        <rFont val="Arial"/>
        <family val="2"/>
      </rPr>
      <t xml:space="preserve">Die Ergebnisse der fachlichen Betriebsteile kombinierter Betriebe werden dem Wirtschaftszweig ihrer Produktionsrichtung entsprechend zugerechnet, unabhängig von der Betriebszugehörigkeit. Angaben über Betriebsteile sonstiger Wirtschaftsbereiche (Handel, Baugewerbe etc.) werden </t>
    </r>
    <r>
      <rPr>
        <u val="single"/>
        <sz val="10"/>
        <rFont val="Arial"/>
        <family val="2"/>
      </rPr>
      <t>nicht</t>
    </r>
    <r>
      <rPr>
        <sz val="10"/>
        <rFont val="Arial"/>
        <family val="2"/>
      </rPr>
      <t xml:space="preserve"> berücksichtigt.</t>
    </r>
  </si>
  <si>
    <r>
      <t xml:space="preserve">Beschäftigte:
</t>
    </r>
    <r>
      <rPr>
        <sz val="10"/>
        <rFont val="Arial"/>
        <family val="2"/>
      </rPr>
      <t>Gesamtzahl der am Monatsende im Betrieb tätigen Personen einschl. der tätigen Inhaber/Inhaberinnen, mithelfenden Familienangehörigen, an andere Unternehmen gegen Entgelt überlassene Mitarbeiter/Mitarbeiterinnen, Heimarbeiter/Heimarbeiterinnen sowie kaufmännisch und gewerblich Auszubildende. Nicht berücksichtigt werden Leiharbeitnehmer/Leiharbeitnehmerinnen.</t>
    </r>
  </si>
  <si>
    <r>
      <t xml:space="preserve">Geleistete Arbeitsstunden:
</t>
    </r>
    <r>
      <rPr>
        <sz val="10"/>
        <rFont val="Arial"/>
        <family val="2"/>
      </rPr>
      <t>Die von allen Beschäftigten im Betrieb tatsächlich geleisteten (nicht die bezahlten) Stunden.</t>
    </r>
  </si>
  <si>
    <r>
      <t xml:space="preserve">Bruttoentgelte:
</t>
    </r>
    <r>
      <rPr>
        <sz val="10"/>
        <rFont val="Arial"/>
        <family val="2"/>
      </rPr>
      <t xml:space="preserve">Die Bruttoentgelte entsprechen der Bruttolohn- und -gehaltsumme. Dies ist die Bruttosumme der Bar- und Sachbezüge aller tätigen Personen. Nicht berücksichtigt werden die Arbeitgeberbeiträge zur Sozialversicherung sowie Vergütungen, die als Spesenersatz anzusehen sind. </t>
    </r>
  </si>
  <si>
    <t>(einschließlich Bergbau und Gewinnung von Steinen und Erden)</t>
  </si>
  <si>
    <t>Ergebnisse des Monatsberichts für Betriebe</t>
  </si>
  <si>
    <r>
      <t xml:space="preserve">Verarbeitendes Gewerbe in Hamburg und Schleswig-Holstein 2006 
</t>
    </r>
    <r>
      <rPr>
        <sz val="10"/>
        <rFont val="Arial"/>
        <family val="2"/>
      </rPr>
      <t>[Jahreskorrektur]</t>
    </r>
  </si>
  <si>
    <t>Tabelle 9.1</t>
  </si>
  <si>
    <t>Tabelle 9.2</t>
  </si>
  <si>
    <r>
      <t xml:space="preserve">1. Fachliche Betriebsteile, Beschäftigte und Umsatz im Verarbeitenden Gewerbe Hamburg nach Wirtschaftszweigen
</t>
    </r>
    <r>
      <rPr>
        <sz val="10"/>
        <rFont val="Arial"/>
        <family val="2"/>
      </rPr>
      <t>Berichtsjahr 2006 [Jahreskorrektur]</t>
    </r>
  </si>
  <si>
    <r>
      <t xml:space="preserve">2. Betriebe, Beschäftigte, gel. Arbeitsstunden und Bruttoentgelte im Verarbeitenden Gewerbe 
Hamburg nach Wirtschaftszweigen
</t>
    </r>
    <r>
      <rPr>
        <sz val="10"/>
        <rFont val="Arial"/>
        <family val="2"/>
      </rPr>
      <t>Berichtsjahr 2006 [Jahreskorrektur]</t>
    </r>
  </si>
  <si>
    <r>
      <t xml:space="preserve">3. Umsatz im Verarbeitenden Gewerbe Hamburg nach Wirtschaftszweigen
</t>
    </r>
    <r>
      <rPr>
        <sz val="10"/>
        <rFont val="Arial"/>
        <family val="2"/>
      </rPr>
      <t>Berichtsjahr 2006 [endgültige Ergebnisse]</t>
    </r>
  </si>
  <si>
    <t>9. Das Verarbeitende Gewerbe in Schleswig-Holstein nach Kreisen</t>
  </si>
  <si>
    <r>
      <t xml:space="preserve">Umsatz:
</t>
    </r>
    <r>
      <rPr>
        <sz val="10"/>
        <rFont val="Arial"/>
        <family val="2"/>
      </rPr>
      <t>Rechnungswert (Fakturenwert) aller getätigten Umsätze also Umsätze aus eigener Erzeugung, aus Handelsware und sonstigen nichtindustriellen/nichthandwerklichen Tätigkeiten (z.B. Erlöse aus Vermietung und Verpachtung sowie aus Lizenzverträgen, Provisionseinnahmen und Einnahmen aus der Veräußerung von Patenten). Die Umsatzsteuer ist nicht einbezogen, wohl aber im Rechnungsbetrag enthaltene Verbrauchsteuer (wie Mineralölsteuer, Tabaksteuer und Monopolabgabe für Branntwein) sowie Versandkosten.</t>
    </r>
  </si>
  <si>
    <t>Grafiken</t>
  </si>
  <si>
    <t>Grafik_SH</t>
  </si>
  <si>
    <t>Umsatz, Auslandsumsatz sowie die Exportquote im Verarbeitenden Gewerbe Schleswig-Holstein nach Wirtschaftszweigen</t>
  </si>
  <si>
    <t>Grafik_HH</t>
  </si>
  <si>
    <t>Umsatz, Auslandsumsatz sowie die Exportquote im Verarbeitenden Gewerbe Hamburg nach Wirtschaftszweigen</t>
  </si>
  <si>
    <r>
      <t xml:space="preserve">Inlandsumsatz:
</t>
    </r>
    <r>
      <rPr>
        <sz val="10"/>
        <rFont val="Arial"/>
        <family val="2"/>
      </rPr>
      <t>Umsatz mit Abnehmern im gesamten Bundesgebiet.</t>
    </r>
  </si>
  <si>
    <r>
      <t xml:space="preserve">Auftragseingang:
</t>
    </r>
    <r>
      <rPr>
        <sz val="10"/>
        <rFont val="Arial"/>
        <family val="2"/>
      </rPr>
      <t>Der Auftragseingang umfasst den Wert fest akzeptierter Kundenaufträge auf Lieferung selbst hergestellter oder in Lohnarbeit gefertigter Erzeugnisse. Auftragseingänge werden nicht in allen Wirtschaftszweigen erhoben. Somit liegen z.B. keine Angaben aus dem Ernährungsgewerbe und der Mineralölverarbeitung vor. Dieser Bericht umfasst deshalb lediglich Auftragseingangsmeldungen aus fachlichen Betriebsteilen, für die Berichtspflicht besteht.</t>
    </r>
  </si>
  <si>
    <t>Bei den Ergebnissen zum Monatsbericht für Betriebe werden auch Einheiten ohne eigene Warenproduktion berücksichtigt. Dabei handelt es sich um Betriebe, die fremdbezogene Waren oder Dienstleistungen in eigenem Namen oder im Namen des Unternehmens verkaufen (Converter). Das gilt aber nur dann, wenn der Betrieb/das Unternehmen die gewerblichen Schutzrechte (Patente, Lizenzen u.s.w.) an den durch Dritte hergestellten Produkten besitzt. Diese Betriebe werden so behandelt, als würden sie die Produkte selbst herstellen.</t>
  </si>
  <si>
    <r>
      <t xml:space="preserve">Auslandsumsatz:
</t>
    </r>
    <r>
      <rPr>
        <sz val="10"/>
        <rFont val="Arial"/>
        <family val="2"/>
      </rPr>
      <t>Umsatz mit Abnehmern im Ausland und Umsatz mit deutschen Exporteuren.</t>
    </r>
  </si>
  <si>
    <r>
      <t>Das Verarbeitende Gewerbe in Hamburg</t>
    </r>
    <r>
      <rPr>
        <b/>
        <u val="single"/>
        <sz val="10"/>
        <rFont val="Arial"/>
        <family val="2"/>
      </rPr>
      <t xml:space="preserve">
</t>
    </r>
    <r>
      <rPr>
        <sz val="11"/>
        <rFont val="Arial"/>
        <family val="2"/>
      </rPr>
      <t>Umsatz, Auslandumsatz sowie die Exportquote im Berichtsjahr 2006 [endgültige Ergebnisse]</t>
    </r>
  </si>
  <si>
    <r>
      <t xml:space="preserve">Auslandsumsatz mit der Eurozone:
</t>
    </r>
    <r>
      <rPr>
        <sz val="10"/>
        <rFont val="Arial"/>
        <family val="2"/>
      </rPr>
      <t>Umsatz mit Abnehmern der Staaten der Eurozone (Belgien, Finnland, Frankreich, Griechenland, Irland, Italien, Luxemburg, Niederlande,Österreich, Portugal und Spanien).</t>
    </r>
  </si>
  <si>
    <r>
      <t xml:space="preserve">Auslandsumsatz mit dem sonstigen Ausland:
</t>
    </r>
    <r>
      <rPr>
        <sz val="10"/>
        <rFont val="Arial"/>
        <family val="2"/>
      </rPr>
      <t>Umsatz mit Abnehmern aller übrigen Staaten.</t>
    </r>
  </si>
  <si>
    <t>Besonderheiten</t>
  </si>
  <si>
    <t>Ab Berichtsmonat Januar 2003 wurden die Ergebnisse des Verarbeitenden Gewerbes sowie Bergbau und Gewinnung von Steinen und Erden nach neu gegliederten Hauptgruppen (A=Vorleistungsgüter, B=Investitionsgüter, GG=Gebrauchsgüter, VG=Verbrauchsgüter und als neue Hauptgruppe EN=Energie) dargestellt. Aufgrund der Änderung der Zuordnung der Betriebe zu den bisherigen vier Hauptgruppen sind Vorperiodenvergleiche mit bereits veröffentlichten Daten nicht möglich. 
Die in den Tabellen ausgewiesenen Daten der Hauptgruppe Energie umfassen nur Daten der Einheiten, die zum Monatsbericht im Verarbeitenden Gewerbe und Bergbau melden. Angaben zu Betrieben der Energie- und Wasserversorgung sind nicht enthalten.</t>
  </si>
  <si>
    <t xml:space="preserve">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Januar 2005 werden deshalb nur noch Angaben über die Beschäftigten insgesamt sowie über die Bruttolohn- und -gehaltsumme insgesamt veröffentlicht. </t>
  </si>
  <si>
    <t>p = vorläufige Zahl</t>
  </si>
  <si>
    <t>r = berichtigte Zahl</t>
  </si>
  <si>
    <t>- = Wirtschaftszweig nicht besetzt</t>
  </si>
  <si>
    <t>x = Tabellenfach gesperrt, weil Aussage nicht sinnvoll</t>
  </si>
  <si>
    <r>
      <t>.</t>
    </r>
    <r>
      <rPr>
        <sz val="10"/>
        <rFont val="Arial"/>
        <family val="0"/>
      </rPr>
      <t xml:space="preserve"> = Zahlenwert ist geheim zu halten</t>
    </r>
  </si>
  <si>
    <t>Exportquote</t>
  </si>
  <si>
    <t>DD/DF</t>
  </si>
  <si>
    <t xml:space="preserve">Holzgewerbe (ohne Herstellung von Möbeln);Kokerei, Mineralölverarbeitung, Herstellung und Verarbeitung von Spalt- und Brutstoffen </t>
  </si>
  <si>
    <t>Fahrzeugbau</t>
  </si>
  <si>
    <t>Bezeichnung</t>
  </si>
  <si>
    <t>darunter Ausland</t>
  </si>
  <si>
    <t>2. Betriebe der Wirtschaftsbereiche Bergbau und Gewinnung von Steinen und Erden (Abschnitt C) sowie Verarbeitendes Gewerbe 
(Abschnitt D) mit im allgemeinen 20 und mehr Beschäftigten, von Unternehmen anderer Wirtschaftsbereiche</t>
  </si>
  <si>
    <t>Ausnahmen von der Erfassungsgrenze</t>
  </si>
  <si>
    <t>Bei Branchen mit überwiegend kleineren Betriebsgrößen wurde die Erfassungsgrenze auf 10 und mehr Beschäftigte festgelegt.</t>
  </si>
  <si>
    <t>Gewinnung von Naturwerksteinen und Natursteinen a.n.g.</t>
  </si>
  <si>
    <t>Im Wirtschaftszweig 20.10 - Säge-, Hobel- und Holzimprägnierwerke - werden bei weniger als 20 Beschäftigten die Betriebe mit einem jährlichen Rohholzeinschnitt von mindestens 5 000 m³ (im Festmaß) erfaßt.</t>
  </si>
  <si>
    <t>Runderneuerung von Bereifungen</t>
  </si>
  <si>
    <t>Herstellung von sonstigen Gummiwaren</t>
  </si>
  <si>
    <t>Herstellung von Platten, Folien, Schläuchen und Profilen aus Kunststoffen</t>
  </si>
  <si>
    <t>Herstellung von Baubedarfsartikeln aus Kunststoffen</t>
  </si>
  <si>
    <t>Herstellung von sonstigen Kunststoffwaren</t>
  </si>
  <si>
    <t>Herstellung von Flachglas</t>
  </si>
  <si>
    <t>Veredlung und Bearbeitung von Flachglas</t>
  </si>
  <si>
    <t>Herstellung von Hohlglas</t>
  </si>
  <si>
    <t>Herstellung von Glasfaser und Waren daraus</t>
  </si>
  <si>
    <t>Herstellung, Veredlung und Bearbeitung von sonstigem Glas einschließlich technischen Glaswaren</t>
  </si>
  <si>
    <t>Herstellung von keramischen Haushaltswaren und Ziergegenständen</t>
  </si>
  <si>
    <t>Herstellung von Sanitärkeramik</t>
  </si>
  <si>
    <t>Herstellung von keramischen Isolatoren und Isolierteilen</t>
  </si>
  <si>
    <t>Herstellung von keramischen Erzeugnissen für sonstige technische Zwecke</t>
  </si>
  <si>
    <t>Herstellung von keramischen Erzeugnissen a.n.g.</t>
  </si>
  <si>
    <t>Herstellung von feuerfesten keramischen Werkstoffen und Waren</t>
  </si>
  <si>
    <t>Herstellung von Ziegeln und sonstiger Baukeramik</t>
  </si>
  <si>
    <t>Herstellung von Zement</t>
  </si>
  <si>
    <t>Herstellung von Kalk</t>
  </si>
  <si>
    <t>Herstellung von gebranntem Gips</t>
  </si>
  <si>
    <t>Herstellung von Erzeugnissen aus Beton, Zement und aus Kalksandstein für den Bau</t>
  </si>
  <si>
    <t>Herstellung von Gipserzeugnissen für den Bau</t>
  </si>
  <si>
    <t>Herstellung von Frischbeton (Transportbeton)</t>
  </si>
  <si>
    <t>Herstellung von Mörtel und anderem Beton (Trockenbeton)</t>
  </si>
  <si>
    <t>Herstellung von Faserzementwaren</t>
  </si>
  <si>
    <t xml:space="preserve">Herstellung von Verpackungsmitteln aus Kunststoffen </t>
  </si>
  <si>
    <t xml:space="preserve">Herstellung von keramischen Wand- und Bodenfliesen und -platten </t>
  </si>
  <si>
    <t>Herstellung von Erzeugnissen aus Beton, Zement und Gips a.n.g.</t>
  </si>
  <si>
    <t>Be- und Verarbeitung von Naturwerksteinen und Natursteinen a.n.g.</t>
  </si>
  <si>
    <t>Herstellung von sonstigen Erzeugnissen aus nicht metallischen Mineralien a.n.g.</t>
  </si>
  <si>
    <t xml:space="preserve">Erzeugung von Roheisen, Stahl und Ferrolegierungen </t>
  </si>
  <si>
    <t>Herstellung von Rohren, Rohrform-, Rohrverschluss- und Rohrverbindungsstücken aus Gusseisen</t>
  </si>
  <si>
    <t>Herstellung von Stahlrohren, Rohrform-, Rohrverschluss- und Rohrverbindungsstücken aus Stahl</t>
  </si>
  <si>
    <t>Herstellung von Blankstahl</t>
  </si>
  <si>
    <t>Herstellung von Kaltband mit einer Breite von weniger als 600 mm</t>
  </si>
  <si>
    <t>Herstellung von Kaltprofilen</t>
  </si>
  <si>
    <t>Herstellung von gezogenem Draht</t>
  </si>
  <si>
    <t>Erzeugung und erste Bearbeitung von Edelmetallen</t>
  </si>
  <si>
    <t>Erzeugung und erste Bearbeitung von Aluminium</t>
  </si>
  <si>
    <t>Erzeugung und erste Bearbeitung von Blei, Zink und Zinn</t>
  </si>
  <si>
    <t>Erzeugung und erste Bearbeitung von Kupfer</t>
  </si>
  <si>
    <t>Erzeugung und erste Bearbeitung von sonstigen NE-Metallen</t>
  </si>
  <si>
    <t>Eisengießereien</t>
  </si>
  <si>
    <t>Stahlgießereien</t>
  </si>
  <si>
    <t>Leichtmetallgießereien</t>
  </si>
  <si>
    <t>Buntmetallgießereien</t>
  </si>
  <si>
    <t>Herstellung von Metallkonstruktionen</t>
  </si>
  <si>
    <t>Herstellung von Ausbauelementen aus Metall</t>
  </si>
  <si>
    <t>Herstellung von Metallbehältern mit einem Fassungsvermögen von mehr als 300 l</t>
  </si>
  <si>
    <t>Herstellung von Dampfkesseln (ohne Zentralheizungskessel)</t>
  </si>
  <si>
    <t>Herstellung von Schmiede-, Preß-, Zieh- und Stanzteilen, gewalzten Ringen und pulvermetallurgischen Erzeugnissen</t>
  </si>
  <si>
    <t>Oberflächenveredlung und Wärmebehandlung</t>
  </si>
  <si>
    <t>Mechanik a.n.g.</t>
  </si>
  <si>
    <t>Herstellung von Schneidwaren und Bestecken aus unedlen Metallen</t>
  </si>
  <si>
    <t>Herstellung von Werkzeugen</t>
  </si>
  <si>
    <t>Herstellung von Schlössern und Beschlägen aus unedlen Metallen</t>
  </si>
  <si>
    <t>Herstellung von Metallbehältern mit einem Fassungsvermögen von 300 l oder weniger</t>
  </si>
  <si>
    <t>Herstellung von Verpackungen und Verschlüssen aus Eisen, Stahl und NE-Metall</t>
  </si>
  <si>
    <t>Herstellung von Drahtwaren</t>
  </si>
  <si>
    <t>Herstellung von Schrauben, Nieten, Ketten und Federn</t>
  </si>
  <si>
    <t>Herstellung von sonstigen Metallwaren a.n.g.</t>
  </si>
  <si>
    <t xml:space="preserve">Herstellung von Mühl-, Mahl-, Schleif-, Wetz- und Poliersteinen sowie Schleifstoffen </t>
  </si>
  <si>
    <t>Herstellung von Heizkörpern und -kesseln für Zentralheizungen</t>
  </si>
  <si>
    <t>Herstellung von Verbrennungsmotoren und Turbinen (ohne Motoren für Luft- und Straßenfahrzeuge)</t>
  </si>
  <si>
    <t>Herstellung von Pumpen und Kompressoren</t>
  </si>
  <si>
    <t>Herstellung von Armaturen</t>
  </si>
  <si>
    <t>Herstellung von Lagern, Getrieben, Zahnrädern und Antriebselementen</t>
  </si>
  <si>
    <t>Herstellung von Öfen und Brennern</t>
  </si>
  <si>
    <t xml:space="preserve">Herstellung von Hebezeugen und Fördermitteln </t>
  </si>
  <si>
    <t>Herstellung von kälte- und lufttechnischen Erzeugnissen, nicht für den Haushalt</t>
  </si>
  <si>
    <t>Herstellung von land- und forstwirtschaftlichen Zugmaschinen</t>
  </si>
  <si>
    <t>Herstellung von sonstigen land- und forstwirtschaftlichen Maschinen</t>
  </si>
  <si>
    <t>Herstellung von handgeführten kraftbetriebenen Werkzeugen</t>
  </si>
  <si>
    <t>Herstellung von Werkzeugmaschinen a.n.g.</t>
  </si>
  <si>
    <t>Herstellung von Maschinen für die Metallerzeugung, von Walzwerkseinrichtungen und Gießmaschinen</t>
  </si>
  <si>
    <t xml:space="preserve">Herstellung von Bergwerks-, Bau- und Baustoffmaschinen </t>
  </si>
  <si>
    <t>Herstellung von Maschinen für das Ernährungsgewerbe und die Tabakverarbeitung</t>
  </si>
  <si>
    <t>Herstellung von Maschinen für das Textil-, Bekleidungs- und Ledergewerbe</t>
  </si>
  <si>
    <t>Herstellung von Maschinen für das Papiergewerbe</t>
  </si>
  <si>
    <t>Herstellung von Maschinen für bestimmte Wirtschaftszweige a.n.g.</t>
  </si>
  <si>
    <t>Herstellung von Waffen und Munition</t>
  </si>
  <si>
    <t>Herstellung von elektrischen Haushaltsgeräten</t>
  </si>
  <si>
    <t>Herstellung von nichtelektrischen Heiz-, Koch-, Heißwasser- und Heißluftgeräten a.n.g.</t>
  </si>
  <si>
    <t>Herstellung von Büromaschinen</t>
  </si>
  <si>
    <t>Herstellung von Elektromotoren, Generatoren und Transformatoren</t>
  </si>
  <si>
    <t>Herstellung von Akkumulatoren und Batterien</t>
  </si>
  <si>
    <t>Herstellung von elektrischen Lampen und Leuchten</t>
  </si>
  <si>
    <t>Herstellung von elektrischen Ausrüstungen für Motoren und Fahrzeuge a.n.g.</t>
  </si>
  <si>
    <t>Herstellung von sonstigen elektrischen Ausrüstungen a.n.g.</t>
  </si>
  <si>
    <t>Herstellung von elektronischen Bauelementen</t>
  </si>
  <si>
    <t>Herstellung von Geräten und Einrichtungen der Telekommunikationstechnik</t>
  </si>
  <si>
    <t>Herstellung von Rundfunkgeräten sowie phono- und videotechnischen Geräten</t>
  </si>
  <si>
    <t>Herstellung von medizinischen Geräten und orthopädischen Erzeugnissen</t>
  </si>
  <si>
    <t>Herstellung von Meß-, Kontroll-, Navigations- u.ä. Instrumenten und Vorrichtungen</t>
  </si>
  <si>
    <t xml:space="preserve">Herstellung von sonstigen nicht wirtschaftszweigspezifischen Maschinen a.n.g. </t>
  </si>
  <si>
    <t xml:space="preserve">Herstellung von Werkzeugmaschinen für die Metallbearbeitung </t>
  </si>
  <si>
    <t>Herstellung von Datenverarbeitungsgeräten und -einrichtungen</t>
  </si>
  <si>
    <t>Herstellung von Elektrizitätsverteilungs- und -schalteinrichtungen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</si>
</sst>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quot;DM&quot;* #,##0_-;\-&quot;DM&quot;* #,##0_-;_-&quot;DM&quot;* &quot;-&quot;_-;_-@_-"/>
    <numFmt numFmtId="166" formatCode="_-* #,##0_-;\-* #,##0_-;_-* &quot;-&quot;_-;_-@_-"/>
    <numFmt numFmtId="167" formatCode="_-&quot;DM&quot;* #,##0.00_-;\-&quot;DM&quot;* #,##0.00_-;_-&quot;DM&quot;* &quot;-&quot;??_-;_-@_-"/>
    <numFmt numFmtId="168" formatCode="_-* #,##0.00_-;\-* #,##0.00_-;_-* &quot;-&quot;??_-;_-@_-"/>
    <numFmt numFmtId="169" formatCode="\ \+* 0.0;\ \-* 0.0;\ 0"/>
    <numFmt numFmtId="170" formatCode="###0\ &quot;DM&quot;;[Red]\-###0\ &quot;DM&quot;"/>
    <numFmt numFmtId="171" formatCode="\ General"/>
    <numFmt numFmtId="172" formatCode="#\ ###\ ###;\-#\ ###\ ###;\-"/>
    <numFmt numFmtId="173" formatCode="0.0"/>
    <numFmt numFmtId="174" formatCode="mmmm\ yyyy"/>
    <numFmt numFmtId="175" formatCode="\ \+* 0.0;\ \-* 0.0;\ \-"/>
    <numFmt numFmtId="176" formatCode="#\ ###\ ###\ "/>
    <numFmt numFmtId="177" formatCode="\+#,##0.0;\-#,##0.0"/>
    <numFmt numFmtId="178" formatCode="#\ ###\ ###;\-\ #\ ###\ ###;\-"/>
    <numFmt numFmtId="179" formatCode="\+* #\ ##0.0;\-* #\ ##0.0;\-"/>
    <numFmt numFmtId="180" formatCode="\+#\ ##0.0;\-#\ ##0.0;\-"/>
    <numFmt numFmtId="181" formatCode="#\ ###\ ##0.0;\-#\ ###\ ##0.0;0"/>
    <numFmt numFmtId="182" formatCode="#\ ##0.0;#\ ##0.0;\-"/>
    <numFmt numFmtId="183" formatCode="#\ ###\ ###;\-#\ ###\ ###;0"/>
    <numFmt numFmtId="184" formatCode="#\ ##0.0;#\ ##0.0;0"/>
    <numFmt numFmtId="185" formatCode="\ \+* 0\ \ ;\ \-* 0\ \ ;\ 0\ \ "/>
    <numFmt numFmtId="186" formatCode="#\ ##0.0;\-#\ ##0.0;\-"/>
    <numFmt numFmtId="187" formatCode="\ 0.0"/>
    <numFmt numFmtId="188" formatCode="\ * 0.0;\ \-* 0.0;\ 0"/>
    <numFmt numFmtId="189" formatCode="d/\ mmmm\ yyyy"/>
  </numFmts>
  <fonts count="31">
    <font>
      <sz val="10"/>
      <name val="Arial"/>
      <family val="0"/>
    </font>
    <font>
      <b/>
      <sz val="10"/>
      <name val="Arial"/>
      <family val="0"/>
    </font>
    <font>
      <i/>
      <sz val="10"/>
      <name val="Arial"/>
      <family val="0"/>
    </font>
    <font>
      <b/>
      <i/>
      <sz val="10"/>
      <name val="Arial"/>
      <family val="0"/>
    </font>
    <font>
      <u val="single"/>
      <sz val="9"/>
      <color indexed="36"/>
      <name val="Helvetica"/>
      <family val="0"/>
    </font>
    <font>
      <u val="single"/>
      <sz val="10"/>
      <color indexed="12"/>
      <name val="Arial"/>
      <family val="0"/>
    </font>
    <font>
      <sz val="9"/>
      <name val="Helvetica"/>
      <family val="0"/>
    </font>
    <font>
      <sz val="8"/>
      <name val="Helvetica"/>
      <family val="0"/>
    </font>
    <font>
      <sz val="9"/>
      <name val="Arial"/>
      <family val="2"/>
    </font>
    <font>
      <sz val="8"/>
      <name val="Arial"/>
      <family val="2"/>
    </font>
    <font>
      <b/>
      <sz val="13"/>
      <name val="Arial"/>
      <family val="2"/>
    </font>
    <font>
      <b/>
      <u val="single"/>
      <sz val="9"/>
      <name val="Arial"/>
      <family val="2"/>
    </font>
    <font>
      <b/>
      <sz val="9"/>
      <name val="Arial"/>
      <family val="2"/>
    </font>
    <font>
      <b/>
      <sz val="8"/>
      <name val="Arial"/>
      <family val="2"/>
    </font>
    <font>
      <b/>
      <u val="single"/>
      <sz val="10"/>
      <name val="Arial"/>
      <family val="2"/>
    </font>
    <font>
      <b/>
      <sz val="11"/>
      <name val="Arial"/>
      <family val="2"/>
    </font>
    <font>
      <sz val="11"/>
      <name val="Arial"/>
      <family val="2"/>
    </font>
    <font>
      <b/>
      <u val="single"/>
      <sz val="11"/>
      <name val="Arial"/>
      <family val="2"/>
    </font>
    <font>
      <sz val="10"/>
      <color indexed="10"/>
      <name val="Arial"/>
      <family val="2"/>
    </font>
    <font>
      <b/>
      <u val="single"/>
      <sz val="12"/>
      <name val="Arial"/>
      <family val="2"/>
    </font>
    <font>
      <u val="single"/>
      <sz val="10"/>
      <name val="Arial"/>
      <family val="2"/>
    </font>
    <font>
      <b/>
      <u val="single"/>
      <sz val="11"/>
      <color indexed="12"/>
      <name val="Arial"/>
      <family val="2"/>
    </font>
    <font>
      <i/>
      <sz val="11"/>
      <name val="Arial"/>
      <family val="2"/>
    </font>
    <font>
      <b/>
      <sz val="11"/>
      <color indexed="12"/>
      <name val="Arial"/>
      <family val="2"/>
    </font>
    <font>
      <b/>
      <sz val="10"/>
      <color indexed="10"/>
      <name val="Arial"/>
      <family val="2"/>
    </font>
    <font>
      <b/>
      <sz val="8"/>
      <color indexed="10"/>
      <name val="Arial"/>
      <family val="2"/>
    </font>
    <font>
      <b/>
      <u val="single"/>
      <sz val="10"/>
      <color indexed="12"/>
      <name val="Arial"/>
      <family val="2"/>
    </font>
    <font>
      <u val="single"/>
      <sz val="8"/>
      <color indexed="12"/>
      <name val="Arial"/>
      <family val="0"/>
    </font>
    <font>
      <u val="single"/>
      <sz val="6.75"/>
      <color indexed="12"/>
      <name val="Helvetica"/>
      <family val="0"/>
    </font>
    <font>
      <b/>
      <sz val="10"/>
      <color indexed="12"/>
      <name val="Arial"/>
      <family val="2"/>
    </font>
    <font>
      <sz val="10"/>
      <color indexed="12"/>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39">
    <border>
      <left/>
      <right/>
      <top/>
      <bottom/>
      <diagonal/>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dashed"/>
    </border>
    <border>
      <left style="medium"/>
      <right style="thin"/>
      <top style="dashed"/>
      <bottom style="dashed"/>
    </border>
    <border>
      <left style="thin"/>
      <right style="thin"/>
      <top style="dashed"/>
      <bottom style="dashed"/>
    </border>
    <border>
      <left style="medium"/>
      <right style="thin"/>
      <top style="dashed"/>
      <bottom style="medium"/>
    </border>
    <border>
      <left style="thin"/>
      <right style="thin"/>
      <top style="dashed"/>
      <bottom style="medium"/>
    </border>
    <border>
      <left style="thin"/>
      <right style="medium"/>
      <top>
        <color indexed="63"/>
      </top>
      <bottom>
        <color indexed="63"/>
      </bottom>
    </border>
    <border>
      <left style="thin"/>
      <right style="medium"/>
      <top style="dashed"/>
      <bottom style="dashed"/>
    </border>
    <border>
      <left style="thin"/>
      <right style="medium"/>
      <top style="dashed"/>
      <bottom style="medium"/>
    </border>
    <border>
      <left>
        <color indexed="63"/>
      </left>
      <right style="thin"/>
      <top>
        <color indexed="63"/>
      </top>
      <bottom>
        <color indexed="63"/>
      </bottom>
    </border>
    <border>
      <left style="thin"/>
      <right>
        <color indexed="63"/>
      </right>
      <top style="thin"/>
      <bottom style="thin"/>
    </border>
    <border>
      <left style="thin"/>
      <right style="thin"/>
      <top style="thin"/>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medium"/>
    </border>
    <border>
      <left style="thin"/>
      <right>
        <color indexed="63"/>
      </right>
      <top>
        <color indexed="63"/>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556">
    <xf numFmtId="0" fontId="0" fillId="0" borderId="0" xfId="0" applyAlignment="1">
      <alignment/>
    </xf>
    <xf numFmtId="0" fontId="8" fillId="2" borderId="0" xfId="24" applyFont="1" applyFill="1">
      <alignment/>
      <protection/>
    </xf>
    <xf numFmtId="0" fontId="0" fillId="2" borderId="0" xfId="25"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0" fillId="0" borderId="1" xfId="0" applyFill="1" applyBorder="1" applyAlignment="1">
      <alignment horizontal="center"/>
    </xf>
    <xf numFmtId="49" fontId="1" fillId="0" borderId="0" xfId="0" applyNumberFormat="1" applyFont="1" applyFill="1" applyAlignment="1">
      <alignment horizontal="left"/>
    </xf>
    <xf numFmtId="0" fontId="1" fillId="0" borderId="0" xfId="0" applyFont="1" applyFill="1" applyAlignment="1">
      <alignment/>
    </xf>
    <xf numFmtId="0" fontId="0" fillId="0" borderId="0" xfId="0" applyFont="1" applyFill="1" applyAlignment="1">
      <alignment horizontal="right"/>
    </xf>
    <xf numFmtId="177" fontId="0" fillId="0" borderId="0" xfId="0" applyNumberFormat="1" applyFont="1" applyFill="1" applyAlignment="1">
      <alignment horizontal="right"/>
    </xf>
    <xf numFmtId="172" fontId="0" fillId="0" borderId="0" xfId="0" applyNumberFormat="1" applyFont="1" applyFill="1" applyAlignment="1">
      <alignment horizontal="right"/>
    </xf>
    <xf numFmtId="0" fontId="0" fillId="0" borderId="2"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ill="1" applyBorder="1" applyAlignment="1">
      <alignment horizontal="center"/>
    </xf>
    <xf numFmtId="0" fontId="0" fillId="0" borderId="4" xfId="0" applyFill="1" applyBorder="1" applyAlignment="1">
      <alignment horizontal="center"/>
    </xf>
    <xf numFmtId="173" fontId="0" fillId="0" borderId="0" xfId="0" applyNumberFormat="1" applyFill="1" applyAlignment="1">
      <alignment/>
    </xf>
    <xf numFmtId="0" fontId="0" fillId="0" borderId="3" xfId="0" applyFont="1" applyFill="1" applyBorder="1" applyAlignment="1">
      <alignment horizontal="center" vertical="center" wrapText="1"/>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horizontal="center"/>
    </xf>
    <xf numFmtId="0" fontId="0" fillId="0" borderId="3" xfId="0" applyFont="1" applyFill="1" applyBorder="1" applyAlignment="1">
      <alignment horizontal="center"/>
    </xf>
    <xf numFmtId="0" fontId="0" fillId="0" borderId="3" xfId="0" applyFill="1" applyBorder="1" applyAlignment="1">
      <alignment horizontal="center" vertical="center"/>
    </xf>
    <xf numFmtId="164" fontId="0" fillId="0" borderId="0" xfId="0" applyNumberFormat="1" applyFill="1" applyBorder="1" applyAlignment="1">
      <alignment horizontal="center" vertical="center"/>
    </xf>
    <xf numFmtId="178" fontId="0" fillId="0" borderId="0" xfId="0" applyNumberFormat="1" applyBorder="1" applyAlignment="1">
      <alignment horizontal="right"/>
    </xf>
    <xf numFmtId="178" fontId="0" fillId="0" borderId="0" xfId="0" applyNumberFormat="1" applyFill="1" applyBorder="1" applyAlignment="1">
      <alignment/>
    </xf>
    <xf numFmtId="178" fontId="1" fillId="0" borderId="0" xfId="0" applyNumberFormat="1" applyFont="1" applyFill="1" applyBorder="1" applyAlignment="1">
      <alignment horizontal="right"/>
    </xf>
    <xf numFmtId="0" fontId="1" fillId="0" borderId="0" xfId="0" applyFont="1" applyFill="1" applyBorder="1" applyAlignment="1">
      <alignment/>
    </xf>
    <xf numFmtId="173" fontId="0" fillId="0" borderId="0" xfId="0" applyNumberFormat="1" applyFill="1" applyBorder="1" applyAlignment="1">
      <alignment horizontal="center"/>
    </xf>
    <xf numFmtId="179" fontId="0" fillId="0" borderId="0" xfId="0" applyNumberFormat="1" applyFill="1" applyBorder="1" applyAlignment="1">
      <alignment horizontal="right"/>
    </xf>
    <xf numFmtId="179" fontId="1" fillId="0" borderId="0" xfId="0" applyNumberFormat="1" applyFont="1" applyFill="1" applyBorder="1" applyAlignment="1">
      <alignment horizontal="right"/>
    </xf>
    <xf numFmtId="0" fontId="0" fillId="2" borderId="0" xfId="0" applyFill="1" applyBorder="1" applyAlignment="1">
      <alignment/>
    </xf>
    <xf numFmtId="0" fontId="0" fillId="2"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4" xfId="0" applyFont="1" applyFill="1" applyBorder="1" applyAlignment="1">
      <alignment horizontal="center" vertical="center"/>
    </xf>
    <xf numFmtId="0" fontId="18" fillId="0" borderId="0" xfId="0" applyFont="1" applyFill="1" applyAlignment="1">
      <alignment/>
    </xf>
    <xf numFmtId="0" fontId="0" fillId="0" borderId="1" xfId="0" applyFont="1" applyFill="1" applyBorder="1" applyAlignment="1">
      <alignment horizontal="center" vertical="center"/>
    </xf>
    <xf numFmtId="170" fontId="0" fillId="0" borderId="5" xfId="0" applyNumberFormat="1" applyFont="1" applyFill="1" applyBorder="1" applyAlignment="1">
      <alignment horizontal="center" vertical="center" shrinkToFit="1"/>
    </xf>
    <xf numFmtId="0" fontId="18" fillId="0" borderId="0" xfId="0" applyFont="1" applyFill="1" applyBorder="1" applyAlignment="1">
      <alignment/>
    </xf>
    <xf numFmtId="0" fontId="0" fillId="0" borderId="0" xfId="0" applyFont="1" applyFill="1" applyBorder="1" applyAlignment="1">
      <alignment horizontal="left"/>
    </xf>
    <xf numFmtId="170" fontId="0" fillId="0" borderId="4" xfId="0" applyNumberFormat="1" applyFont="1" applyFill="1" applyBorder="1" applyAlignment="1">
      <alignment horizontal="center" vertical="center" shrinkToFit="1"/>
    </xf>
    <xf numFmtId="0" fontId="0" fillId="2" borderId="0" xfId="0" applyFont="1" applyFill="1" applyAlignment="1">
      <alignment/>
    </xf>
    <xf numFmtId="0" fontId="18" fillId="2" borderId="0" xfId="0" applyFont="1" applyFill="1" applyAlignment="1">
      <alignment/>
    </xf>
    <xf numFmtId="172" fontId="0" fillId="0" borderId="0" xfId="0" applyNumberFormat="1" applyFont="1" applyFill="1" applyBorder="1" applyAlignment="1">
      <alignment horizontal="right"/>
    </xf>
    <xf numFmtId="169" fontId="0" fillId="0" borderId="0" xfId="0" applyNumberFormat="1" applyFont="1" applyFill="1" applyBorder="1" applyAlignment="1">
      <alignment horizontal="right"/>
    </xf>
    <xf numFmtId="176" fontId="1" fillId="0" borderId="0" xfId="0" applyNumberFormat="1" applyFont="1" applyFill="1" applyBorder="1" applyAlignment="1">
      <alignment horizontal="right"/>
    </xf>
    <xf numFmtId="175" fontId="1" fillId="0" borderId="0" xfId="0" applyNumberFormat="1" applyFont="1" applyFill="1" applyBorder="1" applyAlignment="1">
      <alignment horizontal="right"/>
    </xf>
    <xf numFmtId="0" fontId="0" fillId="2" borderId="0" xfId="0" applyFill="1" applyAlignment="1">
      <alignment/>
    </xf>
    <xf numFmtId="0" fontId="1" fillId="2" borderId="0" xfId="0" applyFont="1" applyFill="1" applyAlignment="1">
      <alignment/>
    </xf>
    <xf numFmtId="0" fontId="1" fillId="2" borderId="0" xfId="0" applyFont="1" applyFill="1" applyAlignment="1">
      <alignment horizontal="left"/>
    </xf>
    <xf numFmtId="0" fontId="0" fillId="2" borderId="3" xfId="0" applyFill="1" applyBorder="1" applyAlignment="1">
      <alignment horizontal="center" vertical="center" wrapText="1"/>
    </xf>
    <xf numFmtId="49" fontId="0" fillId="2" borderId="0" xfId="0" applyNumberFormat="1" applyFill="1" applyAlignment="1">
      <alignment/>
    </xf>
    <xf numFmtId="0" fontId="0" fillId="2" borderId="3" xfId="0" applyFill="1" applyBorder="1" applyAlignment="1">
      <alignment horizontal="center" vertical="center"/>
    </xf>
    <xf numFmtId="49" fontId="0" fillId="2" borderId="0" xfId="0" applyNumberFormat="1" applyFill="1" applyAlignment="1">
      <alignment/>
    </xf>
    <xf numFmtId="0" fontId="0" fillId="2" borderId="0" xfId="0" applyFill="1" applyBorder="1" applyAlignment="1">
      <alignment/>
    </xf>
    <xf numFmtId="0" fontId="0" fillId="2" borderId="6" xfId="0" applyFill="1" applyBorder="1" applyAlignment="1">
      <alignment horizontal="center"/>
    </xf>
    <xf numFmtId="16" fontId="0" fillId="2" borderId="6" xfId="0" applyNumberFormat="1" applyFill="1" applyBorder="1" applyAlignment="1">
      <alignment horizontal="center"/>
    </xf>
    <xf numFmtId="0" fontId="0" fillId="2" borderId="6" xfId="0" applyFont="1" applyFill="1" applyBorder="1" applyAlignment="1">
      <alignment horizontal="left" vertical="top" wrapText="1"/>
    </xf>
    <xf numFmtId="49" fontId="0" fillId="2" borderId="6" xfId="0" applyNumberFormat="1" applyFont="1" applyFill="1" applyBorder="1" applyAlignment="1">
      <alignment horizontal="left" vertical="top" wrapText="1"/>
    </xf>
    <xf numFmtId="0" fontId="0" fillId="2" borderId="5" xfId="0" applyFill="1" applyBorder="1" applyAlignment="1">
      <alignment horizontal="center"/>
    </xf>
    <xf numFmtId="0" fontId="21" fillId="2" borderId="0" xfId="18" applyFont="1" applyFill="1" applyBorder="1" applyAlignment="1">
      <alignment/>
    </xf>
    <xf numFmtId="0" fontId="15" fillId="2" borderId="0" xfId="0" applyFont="1" applyFill="1" applyAlignment="1">
      <alignment/>
    </xf>
    <xf numFmtId="0" fontId="17" fillId="2" borderId="0" xfId="0" applyFont="1" applyFill="1" applyAlignment="1">
      <alignment/>
    </xf>
    <xf numFmtId="0" fontId="16" fillId="2" borderId="0" xfId="0" applyFont="1" applyFill="1" applyAlignment="1">
      <alignment horizontal="center"/>
    </xf>
    <xf numFmtId="0" fontId="16" fillId="2" borderId="0" xfId="18" applyFont="1" applyFill="1" applyAlignment="1">
      <alignment/>
    </xf>
    <xf numFmtId="0" fontId="16" fillId="2" borderId="0" xfId="0" applyFont="1" applyFill="1" applyAlignment="1">
      <alignment horizontal="left"/>
    </xf>
    <xf numFmtId="0" fontId="16" fillId="2" borderId="0" xfId="0" applyFont="1" applyFill="1" applyAlignment="1">
      <alignment/>
    </xf>
    <xf numFmtId="0" fontId="15" fillId="2" borderId="0" xfId="0" applyFont="1" applyFill="1" applyAlignment="1">
      <alignment horizontal="center"/>
    </xf>
    <xf numFmtId="49" fontId="0" fillId="2" borderId="6" xfId="0" applyNumberFormat="1" applyFont="1" applyFill="1" applyBorder="1" applyAlignment="1">
      <alignment/>
    </xf>
    <xf numFmtId="49" fontId="0" fillId="2" borderId="6" xfId="0" applyNumberFormat="1" applyFont="1" applyFill="1" applyBorder="1" applyAlignment="1">
      <alignment horizontal="left"/>
    </xf>
    <xf numFmtId="49" fontId="0" fillId="2" borderId="6" xfId="0" applyNumberFormat="1" applyFont="1" applyFill="1" applyBorder="1" applyAlignment="1">
      <alignment wrapText="1"/>
    </xf>
    <xf numFmtId="49" fontId="0" fillId="2" borderId="5" xfId="0" applyNumberFormat="1" applyFont="1" applyFill="1" applyBorder="1" applyAlignment="1">
      <alignment/>
    </xf>
    <xf numFmtId="49" fontId="1" fillId="2" borderId="0" xfId="0" applyNumberFormat="1" applyFont="1" applyFill="1" applyAlignment="1">
      <alignment/>
    </xf>
    <xf numFmtId="0" fontId="21" fillId="2" borderId="0" xfId="18" applyFont="1" applyFill="1" applyAlignment="1">
      <alignment/>
    </xf>
    <xf numFmtId="0" fontId="17" fillId="2" borderId="0" xfId="0" applyFont="1" applyFill="1" applyAlignment="1">
      <alignment/>
    </xf>
    <xf numFmtId="0" fontId="16" fillId="2" borderId="0" xfId="0" applyFont="1" applyFill="1" applyAlignment="1">
      <alignment vertical="center" wrapText="1"/>
    </xf>
    <xf numFmtId="0" fontId="16" fillId="2" borderId="0" xfId="0" applyFont="1" applyFill="1" applyAlignment="1">
      <alignment vertical="center"/>
    </xf>
    <xf numFmtId="0" fontId="0" fillId="2" borderId="6" xfId="0" applyFill="1" applyBorder="1" applyAlignment="1">
      <alignment horizontal="center" vertical="center"/>
    </xf>
    <xf numFmtId="0" fontId="0" fillId="2" borderId="6" xfId="0"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horizontal="center" vertical="center"/>
    </xf>
    <xf numFmtId="49" fontId="0" fillId="2" borderId="5" xfId="0" applyNumberFormat="1" applyFont="1" applyFill="1" applyBorder="1" applyAlignment="1">
      <alignment horizontal="left"/>
    </xf>
    <xf numFmtId="49" fontId="1" fillId="2" borderId="3" xfId="0" applyNumberFormat="1" applyFont="1" applyFill="1" applyBorder="1" applyAlignment="1">
      <alignment horizontal="left"/>
    </xf>
    <xf numFmtId="0" fontId="1" fillId="2" borderId="3" xfId="0" applyFont="1" applyFill="1" applyBorder="1" applyAlignment="1">
      <alignment horizontal="center"/>
    </xf>
    <xf numFmtId="0" fontId="0" fillId="2" borderId="5" xfId="0" applyFont="1" applyFill="1" applyBorder="1" applyAlignment="1">
      <alignment horizontal="left" vertical="top" wrapText="1"/>
    </xf>
    <xf numFmtId="0" fontId="1" fillId="2" borderId="3" xfId="0" applyFont="1" applyFill="1" applyBorder="1" applyAlignment="1">
      <alignment horizontal="left" vertical="center" wrapText="1"/>
    </xf>
    <xf numFmtId="0" fontId="1" fillId="2" borderId="3" xfId="0" applyFont="1" applyFill="1" applyBorder="1" applyAlignment="1">
      <alignment horizontal="center" vertical="center"/>
    </xf>
    <xf numFmtId="49" fontId="0" fillId="2" borderId="7" xfId="0" applyNumberFormat="1" applyFont="1" applyFill="1" applyBorder="1" applyAlignment="1">
      <alignment/>
    </xf>
    <xf numFmtId="0" fontId="0" fillId="2" borderId="7" xfId="0" applyFill="1" applyBorder="1" applyAlignment="1">
      <alignment horizontal="center"/>
    </xf>
    <xf numFmtId="49" fontId="0" fillId="2" borderId="7" xfId="0" applyNumberFormat="1" applyFont="1" applyFill="1" applyBorder="1" applyAlignment="1">
      <alignment horizontal="left"/>
    </xf>
    <xf numFmtId="16" fontId="0" fillId="2" borderId="7" xfId="0" applyNumberFormat="1" applyFill="1" applyBorder="1" applyAlignment="1">
      <alignment horizontal="center"/>
    </xf>
    <xf numFmtId="0" fontId="0" fillId="2" borderId="7" xfId="0" applyFont="1" applyFill="1" applyBorder="1" applyAlignment="1">
      <alignment horizontal="left" vertical="top" wrapText="1"/>
    </xf>
    <xf numFmtId="49" fontId="0" fillId="2" borderId="7" xfId="0" applyNumberFormat="1" applyFont="1" applyFill="1" applyBorder="1" applyAlignment="1">
      <alignment horizontal="left" vertical="top" wrapText="1"/>
    </xf>
    <xf numFmtId="0" fontId="20" fillId="2" borderId="0" xfId="0" applyFont="1" applyFill="1" applyAlignment="1">
      <alignment/>
    </xf>
    <xf numFmtId="0" fontId="20" fillId="2" borderId="0" xfId="0" applyFont="1" applyFill="1" applyAlignment="1">
      <alignment/>
    </xf>
    <xf numFmtId="0" fontId="23" fillId="2" borderId="0" xfId="18" applyFont="1" applyFill="1" applyAlignment="1">
      <alignment/>
    </xf>
    <xf numFmtId="0" fontId="23" fillId="2" borderId="0" xfId="18" applyFont="1" applyFill="1" applyAlignment="1">
      <alignment horizontal="left" vertical="center"/>
    </xf>
    <xf numFmtId="0" fontId="15" fillId="2" borderId="0" xfId="18" applyFont="1" applyFill="1" applyAlignment="1">
      <alignment/>
    </xf>
    <xf numFmtId="0" fontId="0" fillId="2" borderId="0" xfId="0" applyFill="1" applyAlignment="1">
      <alignment horizontal="left" vertical="top" wrapText="1"/>
    </xf>
    <xf numFmtId="0" fontId="0" fillId="2" borderId="0" xfId="0" applyFill="1" applyAlignment="1">
      <alignment horizontal="left"/>
    </xf>
    <xf numFmtId="0" fontId="16" fillId="2" borderId="0" xfId="0" applyFont="1" applyFill="1" applyAlignment="1">
      <alignment horizontal="left" vertical="center" wrapText="1"/>
    </xf>
    <xf numFmtId="0" fontId="1" fillId="2" borderId="0" xfId="0" applyFont="1" applyFill="1" applyAlignment="1">
      <alignment/>
    </xf>
    <xf numFmtId="0" fontId="1" fillId="2" borderId="0" xfId="0" applyFont="1" applyFill="1" applyAlignment="1">
      <alignment wrapText="1"/>
    </xf>
    <xf numFmtId="0" fontId="0" fillId="2" borderId="8" xfId="0" applyFill="1" applyBorder="1" applyAlignment="1">
      <alignment/>
    </xf>
    <xf numFmtId="0" fontId="0" fillId="2" borderId="9" xfId="0" applyFill="1" applyBorder="1" applyAlignment="1">
      <alignment/>
    </xf>
    <xf numFmtId="0" fontId="0" fillId="2" borderId="9" xfId="0" applyFill="1" applyBorder="1" applyAlignment="1">
      <alignment horizontal="left" vertical="top" wrapText="1"/>
    </xf>
    <xf numFmtId="0" fontId="0" fillId="2" borderId="10" xfId="0" applyFill="1" applyBorder="1" applyAlignment="1">
      <alignment/>
    </xf>
    <xf numFmtId="0" fontId="0" fillId="2" borderId="11" xfId="0" applyFill="1" applyBorder="1" applyAlignment="1">
      <alignment horizontal="left" vertical="top" wrapText="1"/>
    </xf>
    <xf numFmtId="172" fontId="0" fillId="2" borderId="9" xfId="0" applyNumberFormat="1" applyFill="1" applyBorder="1" applyAlignment="1">
      <alignment/>
    </xf>
    <xf numFmtId="172" fontId="0" fillId="2" borderId="11" xfId="0" applyNumberFormat="1" applyFill="1" applyBorder="1" applyAlignment="1">
      <alignment/>
    </xf>
    <xf numFmtId="0" fontId="0" fillId="2" borderId="5" xfId="0" applyFont="1" applyFill="1" applyBorder="1" applyAlignment="1">
      <alignment horizontal="center"/>
    </xf>
    <xf numFmtId="0" fontId="0" fillId="3" borderId="12" xfId="0" applyFont="1" applyFill="1" applyBorder="1" applyAlignment="1">
      <alignment horizontal="center"/>
    </xf>
    <xf numFmtId="182" fontId="0" fillId="3" borderId="13" xfId="0" applyNumberFormat="1" applyFill="1" applyBorder="1" applyAlignment="1">
      <alignment/>
    </xf>
    <xf numFmtId="182" fontId="0" fillId="3" borderId="14" xfId="0" applyNumberFormat="1" applyFill="1" applyBorder="1" applyAlignment="1">
      <alignment/>
    </xf>
    <xf numFmtId="0" fontId="24" fillId="0" borderId="0" xfId="0" applyFont="1" applyFill="1" applyAlignment="1">
      <alignment horizontal="right"/>
    </xf>
    <xf numFmtId="0" fontId="24" fillId="0" borderId="0" xfId="0" applyFont="1" applyFill="1" applyAlignment="1">
      <alignment horizontal="center"/>
    </xf>
    <xf numFmtId="0" fontId="1" fillId="0" borderId="0" xfId="0" applyFont="1" applyFill="1" applyBorder="1" applyAlignment="1">
      <alignment/>
    </xf>
    <xf numFmtId="0" fontId="8" fillId="0" borderId="0" xfId="24" applyFont="1">
      <alignment/>
      <protection/>
    </xf>
    <xf numFmtId="0" fontId="8" fillId="2" borderId="0" xfId="25" applyFont="1" applyFill="1" applyAlignment="1">
      <alignment horizontal="center"/>
      <protection/>
    </xf>
    <xf numFmtId="0" fontId="9" fillId="2" borderId="0" xfId="25" applyFont="1" applyFill="1" applyAlignment="1">
      <alignment/>
      <protection/>
    </xf>
    <xf numFmtId="0" fontId="8" fillId="0" borderId="0" xfId="24" applyFont="1" applyFill="1">
      <alignment/>
      <protection/>
    </xf>
    <xf numFmtId="0" fontId="0" fillId="0" borderId="0" xfId="25" applyFont="1">
      <alignment/>
      <protection/>
    </xf>
    <xf numFmtId="0" fontId="0" fillId="0" borderId="2" xfId="0" applyFill="1" applyBorder="1" applyAlignment="1">
      <alignment horizontal="center" vertical="center" wrapText="1"/>
    </xf>
    <xf numFmtId="49" fontId="1" fillId="2" borderId="15" xfId="0" applyNumberFormat="1" applyFont="1" applyFill="1" applyBorder="1" applyAlignment="1">
      <alignment horizontal="left"/>
    </xf>
    <xf numFmtId="0" fontId="0" fillId="0" borderId="16" xfId="0" applyFont="1" applyFill="1" applyBorder="1" applyAlignment="1">
      <alignment horizontal="center"/>
    </xf>
    <xf numFmtId="0" fontId="0" fillId="0" borderId="5" xfId="0" applyFill="1" applyBorder="1" applyAlignment="1">
      <alignment horizontal="center" vertical="center"/>
    </xf>
    <xf numFmtId="0" fontId="1" fillId="0" borderId="0" xfId="0" applyFont="1" applyFill="1" applyBorder="1" applyAlignment="1">
      <alignment horizontal="right"/>
    </xf>
    <xf numFmtId="0" fontId="0" fillId="0" borderId="0" xfId="0" applyFill="1" applyBorder="1" applyAlignment="1">
      <alignment horizontal="right"/>
    </xf>
    <xf numFmtId="176" fontId="0" fillId="0" borderId="0" xfId="0" applyNumberFormat="1" applyFill="1" applyBorder="1" applyAlignment="1">
      <alignment horizontal="right"/>
    </xf>
    <xf numFmtId="176" fontId="0" fillId="0" borderId="0" xfId="0" applyNumberFormat="1" applyFont="1" applyFill="1" applyBorder="1" applyAlignment="1">
      <alignment horizontal="right"/>
    </xf>
    <xf numFmtId="181" fontId="0" fillId="0" borderId="0" xfId="0" applyNumberFormat="1" applyFill="1" applyBorder="1" applyAlignment="1">
      <alignment horizontal="right"/>
    </xf>
    <xf numFmtId="181" fontId="1" fillId="0" borderId="0" xfId="0" applyNumberFormat="1" applyFont="1" applyFill="1" applyBorder="1" applyAlignment="1">
      <alignment horizontal="right"/>
    </xf>
    <xf numFmtId="176" fontId="0" fillId="0" borderId="0" xfId="0" applyNumberFormat="1" applyFont="1" applyFill="1" applyBorder="1" applyAlignment="1">
      <alignment horizontal="right"/>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187" fontId="1" fillId="0" borderId="0" xfId="0" applyNumberFormat="1" applyFont="1" applyFill="1" applyBorder="1" applyAlignment="1">
      <alignment horizontal="right"/>
    </xf>
    <xf numFmtId="187" fontId="0" fillId="0" borderId="0" xfId="0" applyNumberFormat="1" applyFill="1" applyBorder="1" applyAlignment="1">
      <alignment horizontal="right"/>
    </xf>
    <xf numFmtId="187" fontId="0" fillId="0" borderId="0" xfId="0" applyNumberFormat="1" applyFont="1" applyFill="1" applyBorder="1" applyAlignment="1">
      <alignment horizontal="right"/>
    </xf>
    <xf numFmtId="0" fontId="0" fillId="0" borderId="16" xfId="0" applyFill="1" applyBorder="1" applyAlignment="1">
      <alignment horizontal="centerContinuous"/>
    </xf>
    <xf numFmtId="0" fontId="0" fillId="0" borderId="20" xfId="0" applyFill="1" applyBorder="1" applyAlignment="1">
      <alignment horizontal="centerContinuous"/>
    </xf>
    <xf numFmtId="0" fontId="0" fillId="0" borderId="1" xfId="0" applyFill="1" applyBorder="1" applyAlignment="1">
      <alignment horizontal="centerContinuous"/>
    </xf>
    <xf numFmtId="174" fontId="0" fillId="0" borderId="21" xfId="0" applyNumberFormat="1" applyFill="1" applyBorder="1" applyAlignment="1">
      <alignment horizontal="centerContinuous"/>
    </xf>
    <xf numFmtId="174" fontId="0" fillId="0" borderId="22" xfId="0" applyNumberFormat="1" applyFill="1" applyBorder="1" applyAlignment="1">
      <alignment horizontal="centerContinuous"/>
    </xf>
    <xf numFmtId="174" fontId="0" fillId="0" borderId="23" xfId="0" applyNumberFormat="1" applyFill="1" applyBorder="1" applyAlignment="1">
      <alignment horizontal="centerContinuous"/>
    </xf>
    <xf numFmtId="174" fontId="0" fillId="0" borderId="4" xfId="0" applyNumberFormat="1" applyFill="1" applyBorder="1" applyAlignment="1">
      <alignment horizontal="centerContinuous"/>
    </xf>
    <xf numFmtId="0" fontId="0" fillId="0" borderId="21" xfId="0" applyFill="1" applyBorder="1" applyAlignment="1">
      <alignment horizontal="centerContinuous" vertical="center"/>
    </xf>
    <xf numFmtId="0" fontId="0" fillId="0" borderId="22" xfId="0" applyFill="1" applyBorder="1" applyAlignment="1">
      <alignment horizontal="centerContinuous" vertical="center"/>
    </xf>
    <xf numFmtId="0" fontId="0" fillId="0" borderId="23" xfId="0" applyFill="1" applyBorder="1" applyAlignment="1">
      <alignment horizontal="centerContinuous" vertical="center"/>
    </xf>
    <xf numFmtId="0" fontId="0" fillId="0" borderId="4" xfId="0" applyFill="1" applyBorder="1" applyAlignment="1">
      <alignment horizontal="centerContinuous" vertical="center"/>
    </xf>
    <xf numFmtId="0" fontId="0" fillId="0" borderId="24" xfId="0" applyFill="1" applyBorder="1" applyAlignment="1">
      <alignment horizontal="centerContinuous" vertical="center"/>
    </xf>
    <xf numFmtId="0" fontId="0" fillId="0" borderId="15" xfId="0" applyFill="1" applyBorder="1" applyAlignment="1">
      <alignment horizontal="centerContinuous" vertical="center"/>
    </xf>
    <xf numFmtId="0" fontId="0" fillId="0" borderId="0" xfId="0" applyFill="1" applyBorder="1" applyAlignment="1">
      <alignment horizontal="centerContinuous" vertical="center"/>
    </xf>
    <xf numFmtId="0" fontId="0" fillId="0" borderId="2" xfId="0" applyFill="1" applyBorder="1" applyAlignment="1">
      <alignment horizontal="centerContinuous" vertical="center"/>
    </xf>
    <xf numFmtId="0" fontId="0" fillId="0" borderId="16" xfId="0" applyFill="1" applyBorder="1" applyAlignment="1">
      <alignment horizontal="centerContinuous" vertical="center"/>
    </xf>
    <xf numFmtId="0" fontId="0" fillId="0" borderId="20" xfId="0" applyFill="1" applyBorder="1" applyAlignment="1">
      <alignment horizontal="centerContinuous" vertical="center"/>
    </xf>
    <xf numFmtId="0" fontId="0" fillId="0" borderId="1" xfId="0" applyFill="1" applyBorder="1" applyAlignment="1">
      <alignment horizontal="centerContinuous" vertical="center"/>
    </xf>
    <xf numFmtId="0" fontId="0" fillId="0" borderId="25" xfId="0" applyFill="1" applyBorder="1" applyAlignment="1">
      <alignment horizontal="centerContinuous" vertical="center"/>
    </xf>
    <xf numFmtId="0" fontId="0" fillId="0" borderId="26" xfId="0" applyFill="1" applyBorder="1" applyAlignment="1">
      <alignment horizontal="centerContinuous" vertical="center"/>
    </xf>
    <xf numFmtId="0" fontId="13" fillId="0" borderId="0" xfId="0" applyFont="1" applyFill="1" applyBorder="1" applyAlignment="1">
      <alignment horizontal="right"/>
    </xf>
    <xf numFmtId="176"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0" fontId="25" fillId="0" borderId="0" xfId="0" applyFont="1" applyFill="1" applyAlignment="1">
      <alignment horizontal="right"/>
    </xf>
    <xf numFmtId="0" fontId="13" fillId="0" borderId="0" xfId="0" applyFont="1" applyFill="1" applyAlignment="1">
      <alignment/>
    </xf>
    <xf numFmtId="186" fontId="1" fillId="0" borderId="0" xfId="0" applyNumberFormat="1" applyFont="1" applyFill="1" applyBorder="1" applyAlignment="1">
      <alignment horizontal="right"/>
    </xf>
    <xf numFmtId="0" fontId="0" fillId="0" borderId="0" xfId="0" applyFont="1" applyFill="1" applyBorder="1" applyAlignment="1">
      <alignment horizontal="right"/>
    </xf>
    <xf numFmtId="186" fontId="0" fillId="0" borderId="0" xfId="0" applyNumberFormat="1" applyFont="1" applyFill="1" applyBorder="1" applyAlignment="1">
      <alignment horizontal="right"/>
    </xf>
    <xf numFmtId="186" fontId="0" fillId="0" borderId="0" xfId="0" applyNumberFormat="1" applyFill="1" applyBorder="1" applyAlignment="1">
      <alignment horizontal="right"/>
    </xf>
    <xf numFmtId="49" fontId="1" fillId="0" borderId="15" xfId="0" applyNumberFormat="1" applyFont="1" applyFill="1" applyBorder="1" applyAlignment="1">
      <alignment horizontal="left"/>
    </xf>
    <xf numFmtId="49" fontId="0" fillId="0" borderId="15" xfId="0" applyNumberFormat="1" applyFill="1" applyBorder="1" applyAlignment="1">
      <alignment horizontal="left"/>
    </xf>
    <xf numFmtId="49" fontId="15" fillId="0" borderId="15" xfId="0" applyNumberFormat="1" applyFont="1" applyFill="1" applyBorder="1" applyAlignment="1">
      <alignment horizontal="left"/>
    </xf>
    <xf numFmtId="0" fontId="0" fillId="0" borderId="21" xfId="0" applyFill="1" applyBorder="1" applyAlignment="1">
      <alignment horizontal="centerContinuous" vertical="center" wrapText="1"/>
    </xf>
    <xf numFmtId="0" fontId="0" fillId="0" borderId="27" xfId="0" applyFill="1" applyBorder="1" applyAlignment="1">
      <alignment horizontal="centerContinuous" vertical="center" wrapText="1"/>
    </xf>
    <xf numFmtId="0" fontId="0" fillId="0" borderId="24" xfId="0" applyFill="1" applyBorder="1" applyAlignment="1">
      <alignment horizontal="centerContinuous" vertical="center" wrapText="1"/>
    </xf>
    <xf numFmtId="0" fontId="0" fillId="0" borderId="0" xfId="0" applyFill="1" applyBorder="1" applyAlignment="1">
      <alignment horizontal="centerContinuous" vertical="center" wrapText="1"/>
    </xf>
    <xf numFmtId="0" fontId="0" fillId="0" borderId="23" xfId="0" applyFill="1" applyBorder="1" applyAlignment="1">
      <alignment horizontal="centerContinuous" vertical="center" wrapText="1"/>
    </xf>
    <xf numFmtId="0" fontId="0" fillId="0" borderId="2" xfId="0" applyFill="1" applyBorder="1" applyAlignment="1">
      <alignment horizontal="centerContinuous" vertical="center" wrapText="1"/>
    </xf>
    <xf numFmtId="0" fontId="0" fillId="0" borderId="22" xfId="0" applyFill="1" applyBorder="1" applyAlignment="1">
      <alignment horizontal="centerContinuous" vertical="center" wrapText="1"/>
    </xf>
    <xf numFmtId="0" fontId="0" fillId="0" borderId="15" xfId="0" applyFill="1" applyBorder="1" applyAlignment="1">
      <alignment horizontal="centerContinuous" vertical="center" wrapText="1"/>
    </xf>
    <xf numFmtId="0" fontId="0" fillId="0" borderId="4" xfId="0" applyFill="1" applyBorder="1" applyAlignment="1">
      <alignment horizontal="centerContinuous" vertical="center" wrapText="1"/>
    </xf>
    <xf numFmtId="0" fontId="0" fillId="0" borderId="16" xfId="0" applyFill="1" applyBorder="1" applyAlignment="1">
      <alignment horizontal="centerContinuous" vertical="center" wrapText="1"/>
    </xf>
    <xf numFmtId="0" fontId="0" fillId="0" borderId="20" xfId="0" applyFill="1" applyBorder="1" applyAlignment="1">
      <alignment horizontal="centerContinuous" vertical="center" wrapText="1"/>
    </xf>
    <xf numFmtId="0" fontId="0" fillId="0" borderId="1" xfId="0" applyFill="1" applyBorder="1" applyAlignment="1">
      <alignment horizontal="centerContinuous" vertical="center" wrapText="1"/>
    </xf>
    <xf numFmtId="49" fontId="5" fillId="0" borderId="22" xfId="18" applyNumberFormat="1" applyFill="1" applyBorder="1" applyAlignment="1">
      <alignment horizontal="centerContinuous" vertical="center" wrapText="1"/>
    </xf>
    <xf numFmtId="49" fontId="5" fillId="0" borderId="15" xfId="18" applyNumberFormat="1" applyFill="1" applyBorder="1" applyAlignment="1">
      <alignment horizontal="centerContinuous" vertical="center" wrapText="1"/>
    </xf>
    <xf numFmtId="49" fontId="5" fillId="0" borderId="4" xfId="18" applyNumberFormat="1" applyFill="1" applyBorder="1" applyAlignment="1">
      <alignment horizontal="centerContinuous" vertical="center" wrapText="1"/>
    </xf>
    <xf numFmtId="176" fontId="1" fillId="0" borderId="28" xfId="0" applyNumberFormat="1" applyFont="1" applyFill="1" applyBorder="1" applyAlignment="1">
      <alignment horizontal="right"/>
    </xf>
    <xf numFmtId="186" fontId="1" fillId="0" borderId="28" xfId="0" applyNumberFormat="1" applyFont="1" applyFill="1" applyBorder="1" applyAlignment="1">
      <alignment horizontal="right"/>
    </xf>
    <xf numFmtId="173" fontId="1" fillId="0" borderId="28" xfId="0" applyNumberFormat="1" applyFont="1" applyFill="1" applyBorder="1" applyAlignment="1">
      <alignment horizontal="right"/>
    </xf>
    <xf numFmtId="186" fontId="1" fillId="0" borderId="21" xfId="0" applyNumberFormat="1" applyFont="1" applyFill="1" applyBorder="1" applyAlignment="1">
      <alignment horizontal="right"/>
    </xf>
    <xf numFmtId="176" fontId="0" fillId="0" borderId="6" xfId="0" applyNumberFormat="1" applyFont="1" applyFill="1" applyBorder="1" applyAlignment="1">
      <alignment horizontal="right"/>
    </xf>
    <xf numFmtId="186" fontId="0" fillId="0" borderId="6" xfId="0" applyNumberFormat="1" applyFont="1" applyFill="1" applyBorder="1" applyAlignment="1">
      <alignment horizontal="right"/>
    </xf>
    <xf numFmtId="176" fontId="1" fillId="0" borderId="6" xfId="0" applyNumberFormat="1" applyFont="1" applyFill="1" applyBorder="1" applyAlignment="1">
      <alignment horizontal="right"/>
    </xf>
    <xf numFmtId="180" fontId="1" fillId="0" borderId="6" xfId="0" applyNumberFormat="1" applyFont="1" applyFill="1" applyBorder="1" applyAlignment="1">
      <alignment horizontal="right"/>
    </xf>
    <xf numFmtId="186" fontId="1" fillId="0" borderId="6" xfId="0" applyNumberFormat="1" applyFont="1" applyFill="1" applyBorder="1" applyAlignment="1">
      <alignment horizontal="right"/>
    </xf>
    <xf numFmtId="186" fontId="1" fillId="0" borderId="24" xfId="0" applyNumberFormat="1" applyFont="1" applyFill="1" applyBorder="1" applyAlignment="1">
      <alignment horizontal="right"/>
    </xf>
    <xf numFmtId="173" fontId="1" fillId="0" borderId="6" xfId="0" applyNumberFormat="1" applyFont="1" applyFill="1" applyBorder="1" applyAlignment="1">
      <alignment horizontal="right"/>
    </xf>
    <xf numFmtId="173" fontId="0" fillId="0" borderId="6" xfId="0" applyNumberFormat="1" applyFont="1" applyFill="1" applyBorder="1" applyAlignment="1">
      <alignment horizontal="right"/>
    </xf>
    <xf numFmtId="186" fontId="0" fillId="0" borderId="24" xfId="0" applyNumberFormat="1" applyFont="1" applyFill="1" applyBorder="1" applyAlignment="1">
      <alignment horizontal="right"/>
    </xf>
    <xf numFmtId="176" fontId="0" fillId="0" borderId="6" xfId="0" applyNumberFormat="1" applyFill="1" applyBorder="1" applyAlignment="1">
      <alignment horizontal="right"/>
    </xf>
    <xf numFmtId="186" fontId="0" fillId="0" borderId="6" xfId="0" applyNumberFormat="1" applyFill="1" applyBorder="1" applyAlignment="1">
      <alignment horizontal="right"/>
    </xf>
    <xf numFmtId="173" fontId="0" fillId="0" borderId="6" xfId="0" applyNumberFormat="1" applyFill="1" applyBorder="1" applyAlignment="1">
      <alignment horizontal="right"/>
    </xf>
    <xf numFmtId="186" fontId="0" fillId="0" borderId="24" xfId="0" applyNumberFormat="1" applyFill="1" applyBorder="1" applyAlignment="1">
      <alignment horizontal="right"/>
    </xf>
    <xf numFmtId="49" fontId="1" fillId="0" borderId="22" xfId="0" applyNumberFormat="1" applyFont="1" applyFill="1" applyBorder="1" applyAlignment="1">
      <alignment horizontal="left"/>
    </xf>
    <xf numFmtId="49" fontId="0" fillId="2" borderId="15" xfId="0" applyNumberFormat="1" applyFill="1" applyBorder="1" applyAlignment="1">
      <alignment horizontal="left"/>
    </xf>
    <xf numFmtId="49" fontId="13" fillId="0" borderId="15" xfId="0" applyNumberFormat="1" applyFont="1" applyFill="1" applyBorder="1" applyAlignment="1">
      <alignment horizontal="left"/>
    </xf>
    <xf numFmtId="0" fontId="0" fillId="0" borderId="27" xfId="0" applyFill="1" applyBorder="1" applyAlignment="1">
      <alignment horizontal="centerContinuous" vertical="center"/>
    </xf>
    <xf numFmtId="49" fontId="5" fillId="0" borderId="22" xfId="18" applyNumberFormat="1" applyFill="1" applyBorder="1" applyAlignment="1">
      <alignment horizontal="centerContinuous"/>
    </xf>
    <xf numFmtId="49" fontId="5" fillId="0" borderId="15" xfId="18" applyNumberFormat="1" applyFill="1" applyBorder="1" applyAlignment="1">
      <alignment horizontal="centerContinuous"/>
    </xf>
    <xf numFmtId="49" fontId="5" fillId="0" borderId="4" xfId="18" applyNumberFormat="1" applyFill="1" applyBorder="1" applyAlignment="1">
      <alignment horizontal="centerContinuous"/>
    </xf>
    <xf numFmtId="171" fontId="0" fillId="0" borderId="22" xfId="0" applyNumberFormat="1" applyFont="1" applyFill="1" applyBorder="1" applyAlignment="1">
      <alignment horizontal="left"/>
    </xf>
    <xf numFmtId="171" fontId="0" fillId="0" borderId="15" xfId="0" applyNumberFormat="1" applyFont="1" applyFill="1" applyBorder="1" applyAlignment="1">
      <alignment horizontal="left"/>
    </xf>
    <xf numFmtId="171" fontId="0" fillId="0" borderId="15" xfId="0" applyNumberFormat="1"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horizontal="left"/>
    </xf>
    <xf numFmtId="172" fontId="0" fillId="0" borderId="21" xfId="0" applyNumberFormat="1" applyFont="1" applyFill="1" applyBorder="1" applyAlignment="1">
      <alignment horizontal="right"/>
    </xf>
    <xf numFmtId="172" fontId="0" fillId="0" borderId="27" xfId="0" applyNumberFormat="1" applyFont="1" applyFill="1" applyBorder="1" applyAlignment="1">
      <alignment horizontal="right"/>
    </xf>
    <xf numFmtId="176" fontId="0" fillId="0" borderId="27" xfId="0" applyNumberFormat="1" applyFont="1" applyFill="1" applyBorder="1" applyAlignment="1">
      <alignment horizontal="right"/>
    </xf>
    <xf numFmtId="172" fontId="0" fillId="0" borderId="24" xfId="0" applyNumberFormat="1" applyFont="1" applyFill="1" applyBorder="1" applyAlignment="1">
      <alignment horizontal="right"/>
    </xf>
    <xf numFmtId="176" fontId="0" fillId="0" borderId="0" xfId="0" applyNumberFormat="1" applyFont="1" applyFill="1" applyBorder="1" applyAlignment="1">
      <alignment/>
    </xf>
    <xf numFmtId="172" fontId="1" fillId="0" borderId="24" xfId="0" applyNumberFormat="1" applyFont="1" applyFill="1" applyBorder="1" applyAlignment="1">
      <alignment horizontal="right"/>
    </xf>
    <xf numFmtId="172" fontId="1" fillId="0" borderId="0" xfId="0" applyNumberFormat="1" applyFont="1" applyFill="1" applyBorder="1" applyAlignment="1">
      <alignment horizontal="right"/>
    </xf>
    <xf numFmtId="187" fontId="0" fillId="0" borderId="27" xfId="0" applyNumberFormat="1" applyFont="1" applyFill="1" applyBorder="1" applyAlignment="1">
      <alignment horizontal="right"/>
    </xf>
    <xf numFmtId="0" fontId="5" fillId="0" borderId="1" xfId="18" applyFont="1" applyFill="1" applyBorder="1" applyAlignment="1">
      <alignment horizontal="center" vertical="center"/>
    </xf>
    <xf numFmtId="0" fontId="0" fillId="0" borderId="24" xfId="0" applyFont="1" applyFill="1" applyBorder="1" applyAlignment="1">
      <alignment vertical="center" wrapText="1"/>
    </xf>
    <xf numFmtId="0" fontId="0" fillId="0" borderId="23" xfId="0" applyFont="1" applyFill="1" applyBorder="1" applyAlignment="1">
      <alignment vertical="center" wrapText="1"/>
    </xf>
    <xf numFmtId="0" fontId="0" fillId="0" borderId="28" xfId="0" applyFont="1" applyFill="1" applyBorder="1" applyAlignment="1">
      <alignment vertical="center" wrapText="1"/>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49" fontId="0" fillId="0" borderId="21" xfId="0" applyNumberFormat="1" applyFont="1" applyFill="1" applyBorder="1" applyAlignment="1">
      <alignment horizontal="centerContinuous" vertical="center" wrapText="1"/>
    </xf>
    <xf numFmtId="49" fontId="0" fillId="0" borderId="15" xfId="0" applyNumberFormat="1" applyFont="1" applyFill="1" applyBorder="1" applyAlignment="1">
      <alignment horizontal="centerContinuous" vertical="center" wrapText="1"/>
    </xf>
    <xf numFmtId="49" fontId="0" fillId="0" borderId="23" xfId="0" applyNumberFormat="1" applyFont="1" applyFill="1" applyBorder="1" applyAlignment="1">
      <alignment horizontal="centerContinuous" vertical="center" wrapText="1"/>
    </xf>
    <xf numFmtId="49" fontId="0" fillId="0" borderId="4" xfId="0" applyNumberFormat="1" applyFont="1" applyFill="1" applyBorder="1" applyAlignment="1">
      <alignment horizontal="centerContinuous" vertical="center" wrapText="1"/>
    </xf>
    <xf numFmtId="0" fontId="0" fillId="0" borderId="21" xfId="0" applyFont="1" applyFill="1" applyBorder="1" applyAlignment="1">
      <alignment horizontal="centerContinuous" vertical="center" wrapText="1"/>
    </xf>
    <xf numFmtId="0" fontId="0" fillId="0" borderId="22" xfId="0" applyFont="1" applyFill="1" applyBorder="1" applyAlignment="1">
      <alignment horizontal="centerContinuous" vertical="center" wrapText="1"/>
    </xf>
    <xf numFmtId="0" fontId="0" fillId="0" borderId="23" xfId="0" applyFont="1" applyFill="1" applyBorder="1" applyAlignment="1">
      <alignment horizontal="centerContinuous" vertical="center" wrapText="1"/>
    </xf>
    <xf numFmtId="0" fontId="0" fillId="0" borderId="4" xfId="0" applyFont="1" applyFill="1" applyBorder="1" applyAlignment="1">
      <alignment horizontal="centerContinuous" vertical="center" wrapText="1"/>
    </xf>
    <xf numFmtId="0" fontId="0" fillId="0" borderId="20" xfId="0" applyFont="1" applyFill="1" applyBorder="1" applyAlignment="1">
      <alignment horizontal="centerContinuous" vertical="center" wrapText="1"/>
    </xf>
    <xf numFmtId="0" fontId="0" fillId="0" borderId="16" xfId="0" applyFont="1" applyFill="1" applyBorder="1" applyAlignment="1">
      <alignment horizontal="centerContinuous" vertical="center" wrapText="1"/>
    </xf>
    <xf numFmtId="0" fontId="0" fillId="0" borderId="1" xfId="0" applyFont="1" applyFill="1" applyBorder="1" applyAlignment="1">
      <alignment horizontal="centerContinuous" vertical="center" wrapText="1"/>
    </xf>
    <xf numFmtId="182" fontId="0" fillId="0" borderId="27" xfId="0" applyNumberFormat="1" applyFill="1" applyBorder="1" applyAlignment="1">
      <alignment/>
    </xf>
    <xf numFmtId="182" fontId="0" fillId="0" borderId="0" xfId="0" applyNumberFormat="1" applyFill="1" applyBorder="1" applyAlignment="1">
      <alignment/>
    </xf>
    <xf numFmtId="0" fontId="0" fillId="0" borderId="27" xfId="0" applyFill="1" applyBorder="1" applyAlignment="1">
      <alignment/>
    </xf>
    <xf numFmtId="0" fontId="0" fillId="0" borderId="22" xfId="0" applyFill="1" applyBorder="1" applyAlignment="1">
      <alignment/>
    </xf>
    <xf numFmtId="172" fontId="0" fillId="0" borderId="27" xfId="0" applyNumberFormat="1" applyFill="1" applyBorder="1" applyAlignment="1">
      <alignment/>
    </xf>
    <xf numFmtId="0" fontId="0" fillId="0" borderId="15" xfId="0" applyFill="1" applyBorder="1" applyAlignment="1">
      <alignment/>
    </xf>
    <xf numFmtId="172" fontId="0" fillId="0" borderId="0" xfId="0" applyNumberFormat="1" applyFill="1" applyBorder="1" applyAlignment="1">
      <alignment/>
    </xf>
    <xf numFmtId="0" fontId="0" fillId="0" borderId="15" xfId="0" applyFill="1" applyBorder="1" applyAlignment="1">
      <alignment horizontal="left" vertical="top" wrapText="1"/>
    </xf>
    <xf numFmtId="0" fontId="0" fillId="0" borderId="23" xfId="0" applyFont="1" applyFill="1" applyBorder="1" applyAlignment="1">
      <alignment horizontal="center"/>
    </xf>
    <xf numFmtId="0" fontId="0" fillId="2" borderId="16" xfId="0" applyFont="1" applyFill="1" applyBorder="1" applyAlignment="1">
      <alignment horizontal="centerContinuous"/>
    </xf>
    <xf numFmtId="0" fontId="0" fillId="2" borderId="1" xfId="0" applyFont="1" applyFill="1" applyBorder="1" applyAlignment="1">
      <alignment horizontal="centerContinuous"/>
    </xf>
    <xf numFmtId="0" fontId="0" fillId="2" borderId="28" xfId="0" applyFont="1" applyFill="1" applyBorder="1" applyAlignment="1">
      <alignment horizontal="centerContinuous"/>
    </xf>
    <xf numFmtId="0" fontId="0" fillId="2" borderId="6" xfId="0" applyFont="1" applyFill="1" applyBorder="1" applyAlignment="1">
      <alignment horizontal="centerContinuous"/>
    </xf>
    <xf numFmtId="0" fontId="0" fillId="2" borderId="5" xfId="0" applyFont="1" applyFill="1" applyBorder="1" applyAlignment="1">
      <alignment horizontal="centerContinuous"/>
    </xf>
    <xf numFmtId="0" fontId="0" fillId="0" borderId="27" xfId="0" applyFont="1" applyFill="1" applyBorder="1" applyAlignment="1">
      <alignment horizontal="centerContinuous"/>
    </xf>
    <xf numFmtId="0" fontId="0" fillId="0" borderId="22" xfId="0" applyFont="1" applyFill="1" applyBorder="1" applyAlignment="1">
      <alignment horizontal="centerContinuous"/>
    </xf>
    <xf numFmtId="0" fontId="0" fillId="0" borderId="0" xfId="0" applyFont="1" applyFill="1" applyBorder="1" applyAlignment="1">
      <alignment horizontal="centerContinuous"/>
    </xf>
    <xf numFmtId="0" fontId="0" fillId="0" borderId="15" xfId="0" applyFont="1" applyFill="1" applyBorder="1" applyAlignment="1">
      <alignment horizontal="centerContinuous"/>
    </xf>
    <xf numFmtId="0" fontId="0" fillId="0" borderId="2" xfId="0" applyFont="1" applyFill="1" applyBorder="1" applyAlignment="1">
      <alignment horizontal="centerContinuous"/>
    </xf>
    <xf numFmtId="0" fontId="0" fillId="0" borderId="4" xfId="0" applyFont="1" applyFill="1" applyBorder="1" applyAlignment="1">
      <alignment horizontal="centerContinuous"/>
    </xf>
    <xf numFmtId="0" fontId="5" fillId="2" borderId="22" xfId="18" applyFill="1" applyBorder="1" applyAlignment="1">
      <alignment horizontal="centerContinuous"/>
    </xf>
    <xf numFmtId="0" fontId="5" fillId="2" borderId="15" xfId="18" applyFill="1" applyBorder="1" applyAlignment="1">
      <alignment horizontal="centerContinuous"/>
    </xf>
    <xf numFmtId="0" fontId="5" fillId="2" borderId="4" xfId="18" applyFill="1" applyBorder="1" applyAlignment="1">
      <alignment horizontal="centerContinuous"/>
    </xf>
    <xf numFmtId="0" fontId="0" fillId="0" borderId="0" xfId="0" applyFill="1" applyAlignment="1">
      <alignment wrapText="1"/>
    </xf>
    <xf numFmtId="0" fontId="21" fillId="2" borderId="0" xfId="18" applyFont="1" applyFill="1" applyBorder="1" applyAlignment="1">
      <alignment wrapText="1"/>
    </xf>
    <xf numFmtId="0" fontId="0" fillId="2" borderId="0" xfId="0" applyFill="1" applyBorder="1" applyAlignment="1">
      <alignment wrapText="1"/>
    </xf>
    <xf numFmtId="49" fontId="5" fillId="0" borderId="22" xfId="18" applyNumberFormat="1" applyFill="1" applyBorder="1" applyAlignment="1">
      <alignment horizontal="centerContinuous" wrapText="1"/>
    </xf>
    <xf numFmtId="0" fontId="0" fillId="0" borderId="21" xfId="0" applyFill="1" applyBorder="1" applyAlignment="1">
      <alignment horizontal="centerContinuous" wrapText="1"/>
    </xf>
    <xf numFmtId="0" fontId="0" fillId="0" borderId="27" xfId="0" applyFill="1" applyBorder="1" applyAlignment="1">
      <alignment horizontal="centerContinuous" wrapText="1"/>
    </xf>
    <xf numFmtId="0" fontId="0" fillId="0" borderId="22" xfId="0" applyFill="1" applyBorder="1" applyAlignment="1">
      <alignment horizontal="centerContinuous" wrapText="1"/>
    </xf>
    <xf numFmtId="0" fontId="0" fillId="0" borderId="16" xfId="0" applyFill="1" applyBorder="1" applyAlignment="1">
      <alignment horizontal="centerContinuous" wrapText="1"/>
    </xf>
    <xf numFmtId="0" fontId="0" fillId="0" borderId="20" xfId="0" applyFill="1" applyBorder="1" applyAlignment="1">
      <alignment horizontal="centerContinuous" wrapText="1"/>
    </xf>
    <xf numFmtId="49" fontId="5" fillId="0" borderId="15" xfId="18" applyNumberFormat="1" applyFill="1" applyBorder="1" applyAlignment="1">
      <alignment horizontal="centerContinuous" wrapText="1"/>
    </xf>
    <xf numFmtId="0" fontId="0" fillId="0" borderId="24" xfId="0" applyFill="1" applyBorder="1" applyAlignment="1">
      <alignment horizontal="centerContinuous" wrapText="1"/>
    </xf>
    <xf numFmtId="0" fontId="0" fillId="0" borderId="0" xfId="0" applyFill="1" applyBorder="1" applyAlignment="1">
      <alignment horizontal="centerContinuous" wrapText="1"/>
    </xf>
    <xf numFmtId="0" fontId="0" fillId="0" borderId="15" xfId="0" applyFill="1" applyBorder="1" applyAlignment="1">
      <alignment horizontal="centerContinuous" wrapText="1"/>
    </xf>
    <xf numFmtId="0" fontId="0" fillId="0" borderId="23" xfId="0" applyFill="1" applyBorder="1" applyAlignment="1">
      <alignment horizontal="centerContinuous" wrapText="1"/>
    </xf>
    <xf numFmtId="0" fontId="0" fillId="0" borderId="2" xfId="0" applyFill="1" applyBorder="1" applyAlignment="1">
      <alignment horizontal="centerContinuous" wrapText="1"/>
    </xf>
    <xf numFmtId="0" fontId="0" fillId="0" borderId="4" xfId="0" applyFill="1" applyBorder="1" applyAlignment="1">
      <alignment horizontal="centerContinuous" wrapText="1"/>
    </xf>
    <xf numFmtId="0" fontId="0" fillId="0" borderId="1" xfId="0" applyFill="1" applyBorder="1" applyAlignment="1">
      <alignment horizontal="centerContinuous" wrapText="1"/>
    </xf>
    <xf numFmtId="0" fontId="0" fillId="0" borderId="6" xfId="0" applyFill="1" applyBorder="1" applyAlignment="1">
      <alignment horizontal="centerContinuous" wrapText="1"/>
    </xf>
    <xf numFmtId="49" fontId="5" fillId="0" borderId="4" xfId="18" applyNumberFormat="1" applyFill="1" applyBorder="1" applyAlignment="1">
      <alignment horizontal="centerContinuous" wrapText="1"/>
    </xf>
    <xf numFmtId="0" fontId="0" fillId="0" borderId="3" xfId="0" applyFill="1" applyBorder="1" applyAlignment="1">
      <alignment horizontal="center" wrapText="1"/>
    </xf>
    <xf numFmtId="0" fontId="0" fillId="0" borderId="5" xfId="0" applyFill="1" applyBorder="1" applyAlignment="1">
      <alignment horizontal="centerContinuous" wrapText="1"/>
    </xf>
    <xf numFmtId="0" fontId="0" fillId="0" borderId="4" xfId="0" applyFill="1" applyBorder="1" applyAlignment="1">
      <alignment horizontal="center" wrapText="1"/>
    </xf>
    <xf numFmtId="0" fontId="0" fillId="0" borderId="1" xfId="0" applyFill="1" applyBorder="1" applyAlignment="1">
      <alignment horizontal="center" wrapText="1"/>
    </xf>
    <xf numFmtId="49" fontId="15" fillId="0" borderId="22" xfId="0" applyNumberFormat="1" applyFont="1" applyFill="1" applyBorder="1" applyAlignment="1">
      <alignment horizontal="left" wrapText="1"/>
    </xf>
    <xf numFmtId="0" fontId="1" fillId="0" borderId="0" xfId="0" applyFont="1" applyFill="1" applyAlignment="1">
      <alignment wrapText="1"/>
    </xf>
    <xf numFmtId="49" fontId="1" fillId="0" borderId="15" xfId="0" applyNumberFormat="1" applyFont="1" applyFill="1" applyBorder="1" applyAlignment="1">
      <alignment horizontal="left" wrapText="1"/>
    </xf>
    <xf numFmtId="172" fontId="1" fillId="0" borderId="0" xfId="0" applyNumberFormat="1" applyFont="1" applyFill="1" applyBorder="1" applyAlignment="1">
      <alignment horizontal="right" wrapText="1"/>
    </xf>
    <xf numFmtId="49" fontId="0" fillId="0" borderId="15" xfId="0" applyNumberFormat="1" applyFill="1" applyBorder="1" applyAlignment="1">
      <alignment horizontal="left" wrapText="1"/>
    </xf>
    <xf numFmtId="172" fontId="0" fillId="0" borderId="0" xfId="0" applyNumberFormat="1" applyFont="1" applyFill="1" applyBorder="1" applyAlignment="1">
      <alignment horizontal="right" wrapText="1"/>
    </xf>
    <xf numFmtId="49" fontId="15" fillId="0" borderId="15" xfId="0" applyNumberFormat="1" applyFont="1" applyFill="1" applyBorder="1" applyAlignment="1">
      <alignment horizontal="left" wrapText="1"/>
    </xf>
    <xf numFmtId="0" fontId="24" fillId="0" borderId="0" xfId="0" applyFont="1" applyFill="1" applyAlignment="1">
      <alignment horizontal="right" wrapText="1"/>
    </xf>
    <xf numFmtId="0" fontId="1" fillId="0" borderId="0" xfId="0" applyNumberFormat="1" applyFont="1" applyFill="1" applyBorder="1" applyAlignment="1">
      <alignment horizontal="right" wrapText="1"/>
    </xf>
    <xf numFmtId="176" fontId="1" fillId="0" borderId="0" xfId="0" applyNumberFormat="1" applyFont="1" applyFill="1" applyBorder="1" applyAlignment="1">
      <alignment horizontal="right" wrapText="1"/>
    </xf>
    <xf numFmtId="49" fontId="1" fillId="0" borderId="0" xfId="0" applyNumberFormat="1" applyFont="1" applyFill="1" applyAlignment="1">
      <alignment horizontal="left" wrapText="1"/>
    </xf>
    <xf numFmtId="0" fontId="0" fillId="0" borderId="0" xfId="0" applyFont="1" applyFill="1" applyAlignment="1">
      <alignment horizontal="right" wrapText="1"/>
    </xf>
    <xf numFmtId="172" fontId="0" fillId="0" borderId="0" xfId="0" applyNumberFormat="1" applyFont="1" applyFill="1" applyAlignment="1">
      <alignment horizontal="right" wrapText="1"/>
    </xf>
    <xf numFmtId="173" fontId="0" fillId="0" borderId="0" xfId="0" applyNumberFormat="1" applyFill="1" applyAlignment="1">
      <alignment wrapText="1"/>
    </xf>
    <xf numFmtId="177" fontId="0" fillId="0" borderId="0" xfId="0" applyNumberFormat="1" applyFont="1" applyFill="1" applyAlignment="1">
      <alignment horizontal="right" wrapText="1"/>
    </xf>
    <xf numFmtId="49" fontId="0" fillId="0" borderId="0" xfId="0" applyNumberFormat="1" applyFill="1" applyAlignment="1">
      <alignment horizontal="left" wrapText="1"/>
    </xf>
    <xf numFmtId="0" fontId="0" fillId="0" borderId="0" xfId="0" applyFill="1" applyAlignment="1">
      <alignment horizontal="right" wrapText="1"/>
    </xf>
    <xf numFmtId="0" fontId="14" fillId="2" borderId="0" xfId="0" applyFont="1" applyFill="1" applyAlignment="1">
      <alignment horizontal="centerContinuous" vertical="top" wrapText="1"/>
    </xf>
    <xf numFmtId="0" fontId="1" fillId="2" borderId="0" xfId="0" applyFont="1" applyFill="1" applyAlignment="1">
      <alignment horizontal="centerContinuous" vertical="top" wrapText="1"/>
    </xf>
    <xf numFmtId="172" fontId="1" fillId="0" borderId="27" xfId="0" applyNumberFormat="1" applyFont="1" applyFill="1" applyBorder="1" applyAlignment="1">
      <alignment horizontal="right" wrapText="1"/>
    </xf>
    <xf numFmtId="187" fontId="1" fillId="0" borderId="27" xfId="0" applyNumberFormat="1" applyFont="1" applyFill="1" applyBorder="1" applyAlignment="1">
      <alignment horizontal="right" wrapText="1"/>
    </xf>
    <xf numFmtId="187" fontId="1" fillId="0" borderId="0" xfId="0" applyNumberFormat="1" applyFont="1" applyFill="1" applyBorder="1" applyAlignment="1">
      <alignment horizontal="right" wrapText="1"/>
    </xf>
    <xf numFmtId="187" fontId="0" fillId="0" borderId="0" xfId="0" applyNumberFormat="1" applyFont="1" applyFill="1" applyBorder="1" applyAlignment="1">
      <alignment horizontal="right" wrapText="1"/>
    </xf>
    <xf numFmtId="188" fontId="1" fillId="0" borderId="27" xfId="0" applyNumberFormat="1" applyFont="1" applyFill="1" applyBorder="1" applyAlignment="1">
      <alignment horizontal="right" wrapText="1"/>
    </xf>
    <xf numFmtId="188" fontId="1" fillId="0" borderId="0" xfId="0" applyNumberFormat="1" applyFont="1" applyFill="1" applyBorder="1" applyAlignment="1">
      <alignment horizontal="right" wrapText="1"/>
    </xf>
    <xf numFmtId="188" fontId="0" fillId="0" borderId="0" xfId="0" applyNumberFormat="1" applyFont="1" applyFill="1" applyBorder="1" applyAlignment="1">
      <alignment horizontal="right" wrapText="1"/>
    </xf>
    <xf numFmtId="0" fontId="0" fillId="2" borderId="0" xfId="0" applyFill="1" applyBorder="1" applyAlignment="1">
      <alignment horizontal="centerContinuous" wrapText="1"/>
    </xf>
    <xf numFmtId="0" fontId="14" fillId="0" borderId="0" xfId="0" applyFont="1" applyFill="1" applyAlignment="1">
      <alignment horizontal="centerContinuous" vertical="top" wrapText="1"/>
    </xf>
    <xf numFmtId="0" fontId="1" fillId="0" borderId="0" xfId="0" applyFont="1" applyFill="1" applyAlignment="1">
      <alignment horizontal="centerContinuous" vertical="top" wrapText="1"/>
    </xf>
    <xf numFmtId="0" fontId="1" fillId="0" borderId="0" xfId="0" applyFont="1" applyFill="1" applyBorder="1" applyAlignment="1">
      <alignment horizontal="centerContinuous" wrapText="1"/>
    </xf>
    <xf numFmtId="0" fontId="1" fillId="0" borderId="15" xfId="0" applyFont="1" applyFill="1" applyBorder="1" applyAlignment="1">
      <alignment horizontal="centerContinuous" wrapText="1"/>
    </xf>
    <xf numFmtId="0" fontId="0" fillId="0" borderId="28" xfId="0" applyFont="1" applyFill="1" applyBorder="1" applyAlignment="1">
      <alignment horizontal="centerContinuous" vertical="center" wrapText="1"/>
    </xf>
    <xf numFmtId="0" fontId="0" fillId="0" borderId="6" xfId="0" applyFont="1" applyFill="1" applyBorder="1" applyAlignment="1">
      <alignment horizontal="centerContinuous" vertical="center" wrapText="1"/>
    </xf>
    <xf numFmtId="0" fontId="0" fillId="0" borderId="5" xfId="0" applyFont="1" applyFill="1" applyBorder="1" applyAlignment="1">
      <alignment horizontal="centerContinuous" vertical="center" wrapText="1"/>
    </xf>
    <xf numFmtId="174" fontId="0" fillId="0" borderId="21" xfId="0" applyNumberFormat="1" applyFill="1" applyBorder="1" applyAlignment="1">
      <alignment horizontal="centerContinuous" vertical="center" wrapText="1"/>
    </xf>
    <xf numFmtId="174" fontId="0" fillId="0" borderId="22" xfId="0" applyNumberFormat="1" applyFill="1" applyBorder="1" applyAlignment="1">
      <alignment horizontal="centerContinuous" vertical="center" wrapText="1"/>
    </xf>
    <xf numFmtId="174" fontId="0" fillId="0" borderId="23" xfId="0" applyNumberFormat="1" applyFill="1" applyBorder="1" applyAlignment="1">
      <alignment horizontal="centerContinuous" vertical="center" wrapText="1"/>
    </xf>
    <xf numFmtId="174" fontId="0" fillId="0" borderId="4" xfId="0" applyNumberFormat="1" applyFill="1" applyBorder="1" applyAlignment="1">
      <alignment horizontal="centerContinuous" vertical="center" wrapText="1"/>
    </xf>
    <xf numFmtId="174" fontId="0" fillId="0" borderId="6" xfId="0" applyNumberFormat="1" applyFill="1" applyBorder="1" applyAlignment="1">
      <alignment horizontal="centerContinuous" vertical="center" wrapText="1"/>
    </xf>
    <xf numFmtId="174" fontId="0" fillId="0" borderId="5" xfId="0" applyNumberFormat="1" applyFill="1" applyBorder="1" applyAlignment="1">
      <alignment horizontal="centerContinuous"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4" xfId="0" applyFont="1" applyFill="1" applyBorder="1" applyAlignment="1">
      <alignment horizontal="centerContinuous" vertical="center" wrapText="1"/>
    </xf>
    <xf numFmtId="0" fontId="0" fillId="0" borderId="2" xfId="0" applyFont="1" applyFill="1" applyBorder="1" applyAlignment="1">
      <alignment horizontal="centerContinuous" vertical="center" wrapText="1"/>
    </xf>
    <xf numFmtId="174" fontId="0" fillId="0" borderId="28" xfId="0" applyNumberFormat="1" applyFont="1" applyFill="1" applyBorder="1" applyAlignment="1">
      <alignment horizontal="centerContinuous" vertical="center" wrapText="1"/>
    </xf>
    <xf numFmtId="174" fontId="0" fillId="0" borderId="5" xfId="0" applyNumberFormat="1" applyFont="1" applyFill="1" applyBorder="1" applyAlignment="1">
      <alignment horizontal="centerContinuous" vertical="center" wrapText="1"/>
    </xf>
    <xf numFmtId="0" fontId="0" fillId="0" borderId="28" xfId="0" applyFont="1" applyFill="1" applyBorder="1" applyAlignment="1">
      <alignment horizontal="centerContinuous" vertical="center" wrapText="1"/>
    </xf>
    <xf numFmtId="0" fontId="0" fillId="0" borderId="6" xfId="0" applyFont="1" applyFill="1" applyBorder="1" applyAlignment="1">
      <alignment horizontal="centerContinuous" vertical="center" wrapText="1"/>
    </xf>
    <xf numFmtId="0" fontId="0" fillId="0" borderId="5" xfId="0" applyFont="1" applyFill="1" applyBorder="1" applyAlignment="1">
      <alignment horizontal="centerContinuous" vertical="center" wrapText="1"/>
    </xf>
    <xf numFmtId="0" fontId="0" fillId="0" borderId="0" xfId="0" applyFont="1" applyFill="1" applyAlignment="1">
      <alignment wrapText="1"/>
    </xf>
    <xf numFmtId="0" fontId="0" fillId="0" borderId="3" xfId="0" applyFont="1" applyFill="1" applyBorder="1" applyAlignment="1">
      <alignment horizontal="center" wrapText="1"/>
    </xf>
    <xf numFmtId="49" fontId="1" fillId="0" borderId="22" xfId="0" applyNumberFormat="1" applyFont="1" applyFill="1" applyBorder="1" applyAlignment="1">
      <alignment horizontal="left" wrapText="1"/>
    </xf>
    <xf numFmtId="49" fontId="0" fillId="0" borderId="15" xfId="0" applyNumberFormat="1" applyFont="1" applyFill="1" applyBorder="1" applyAlignment="1">
      <alignment horizontal="left" wrapText="1"/>
    </xf>
    <xf numFmtId="175" fontId="1" fillId="0" borderId="0" xfId="0" applyNumberFormat="1" applyFont="1" applyFill="1" applyBorder="1" applyAlignment="1">
      <alignment horizontal="right" wrapText="1"/>
    </xf>
    <xf numFmtId="173" fontId="0" fillId="0" borderId="0" xfId="0" applyNumberFormat="1" applyFont="1" applyFill="1" applyAlignment="1">
      <alignment wrapText="1"/>
    </xf>
    <xf numFmtId="49" fontId="0" fillId="0" borderId="0" xfId="0" applyNumberFormat="1" applyFont="1" applyFill="1" applyAlignment="1">
      <alignment horizontal="left" wrapText="1"/>
    </xf>
    <xf numFmtId="0" fontId="26" fillId="0" borderId="0" xfId="18" applyFont="1" applyFill="1" applyBorder="1" applyAlignment="1">
      <alignment wrapText="1"/>
    </xf>
    <xf numFmtId="0" fontId="0" fillId="0" borderId="0" xfId="0" applyFont="1" applyFill="1" applyBorder="1" applyAlignment="1">
      <alignment wrapText="1"/>
    </xf>
    <xf numFmtId="49" fontId="5" fillId="0" borderId="22" xfId="18" applyNumberFormat="1" applyFont="1" applyFill="1" applyBorder="1" applyAlignment="1">
      <alignment horizontal="centerContinuous" vertical="center" wrapText="1"/>
    </xf>
    <xf numFmtId="0" fontId="0" fillId="0" borderId="27" xfId="0" applyFont="1" applyFill="1" applyBorder="1" applyAlignment="1">
      <alignment horizontal="centerContinuous" vertical="center" wrapText="1"/>
    </xf>
    <xf numFmtId="49" fontId="5" fillId="0" borderId="15" xfId="18" applyNumberFormat="1" applyFont="1" applyFill="1" applyBorder="1" applyAlignment="1">
      <alignment horizontal="centerContinuous" vertical="center" wrapText="1"/>
    </xf>
    <xf numFmtId="49" fontId="5" fillId="0" borderId="4" xfId="18" applyNumberFormat="1" applyFont="1" applyFill="1" applyBorder="1" applyAlignment="1">
      <alignment horizontal="centerContinuous" vertical="center" wrapText="1"/>
    </xf>
    <xf numFmtId="49" fontId="27" fillId="0" borderId="22" xfId="18" applyNumberFormat="1" applyFont="1" applyFill="1" applyBorder="1" applyAlignment="1">
      <alignment horizontal="centerContinuous" wrapText="1"/>
    </xf>
    <xf numFmtId="0" fontId="9" fillId="0" borderId="3" xfId="0" applyFont="1" applyFill="1" applyBorder="1" applyAlignment="1">
      <alignment horizontal="centerContinuous" wrapText="1"/>
    </xf>
    <xf numFmtId="0" fontId="9" fillId="0" borderId="16" xfId="0" applyFont="1" applyFill="1" applyBorder="1" applyAlignment="1">
      <alignment horizontal="centerContinuous" wrapText="1"/>
    </xf>
    <xf numFmtId="49" fontId="27" fillId="0" borderId="15" xfId="18" applyNumberFormat="1" applyFont="1" applyFill="1" applyBorder="1" applyAlignment="1">
      <alignment horizontal="centerContinuous" wrapText="1"/>
    </xf>
    <xf numFmtId="0" fontId="9" fillId="0" borderId="6" xfId="0" applyFont="1" applyFill="1" applyBorder="1" applyAlignment="1">
      <alignment horizontal="centerContinuous" wrapText="1"/>
    </xf>
    <xf numFmtId="0" fontId="9" fillId="0" borderId="5" xfId="0" applyFont="1" applyFill="1" applyBorder="1" applyAlignment="1">
      <alignment horizontal="centerContinuous" wrapText="1"/>
    </xf>
    <xf numFmtId="0" fontId="9" fillId="0" borderId="23" xfId="0" applyFont="1" applyFill="1" applyBorder="1" applyAlignment="1">
      <alignment horizontal="centerContinuous" wrapText="1"/>
    </xf>
    <xf numFmtId="174" fontId="9" fillId="0" borderId="3" xfId="0" applyNumberFormat="1" applyFont="1" applyFill="1" applyBorder="1" applyAlignment="1">
      <alignment horizontal="centerContinuous" wrapText="1"/>
    </xf>
    <xf numFmtId="0" fontId="9" fillId="0" borderId="24" xfId="0" applyFont="1" applyFill="1" applyBorder="1" applyAlignment="1">
      <alignment horizontal="centerContinuous" wrapText="1"/>
    </xf>
    <xf numFmtId="49" fontId="27" fillId="0" borderId="4" xfId="18" applyNumberFormat="1" applyFont="1" applyFill="1" applyBorder="1" applyAlignment="1">
      <alignment horizontal="centerContinuous" wrapText="1"/>
    </xf>
    <xf numFmtId="0" fontId="9" fillId="0" borderId="3" xfId="0" applyFont="1" applyFill="1" applyBorder="1" applyAlignment="1">
      <alignment horizontal="center"/>
    </xf>
    <xf numFmtId="49" fontId="13" fillId="0" borderId="0" xfId="0" applyNumberFormat="1" applyFont="1" applyFill="1" applyBorder="1" applyAlignment="1">
      <alignment horizontal="left"/>
    </xf>
    <xf numFmtId="172" fontId="13" fillId="0" borderId="21" xfId="0" applyNumberFormat="1" applyFont="1" applyFill="1" applyBorder="1" applyAlignment="1">
      <alignment horizontal="right"/>
    </xf>
    <xf numFmtId="172" fontId="13" fillId="0" borderId="27" xfId="0" applyNumberFormat="1" applyFont="1" applyFill="1" applyBorder="1" applyAlignment="1">
      <alignment horizontal="right"/>
    </xf>
    <xf numFmtId="173" fontId="13" fillId="0" borderId="27" xfId="0" applyNumberFormat="1" applyFont="1" applyFill="1" applyBorder="1" applyAlignment="1">
      <alignment horizontal="right"/>
    </xf>
    <xf numFmtId="172" fontId="13" fillId="0" borderId="24" xfId="0" applyNumberFormat="1" applyFont="1" applyFill="1" applyBorder="1" applyAlignment="1">
      <alignment horizontal="right"/>
    </xf>
    <xf numFmtId="172" fontId="13" fillId="0" borderId="0" xfId="0" applyNumberFormat="1" applyFont="1" applyFill="1" applyBorder="1" applyAlignment="1">
      <alignment horizontal="right"/>
    </xf>
    <xf numFmtId="173" fontId="13" fillId="0" borderId="0" xfId="0" applyNumberFormat="1" applyFont="1" applyFill="1" applyBorder="1" applyAlignment="1">
      <alignment horizontal="right"/>
    </xf>
    <xf numFmtId="49" fontId="9" fillId="0" borderId="0" xfId="0" applyNumberFormat="1" applyFont="1" applyFill="1" applyBorder="1" applyAlignment="1">
      <alignment horizontal="left"/>
    </xf>
    <xf numFmtId="172" fontId="9" fillId="0" borderId="24" xfId="0" applyNumberFormat="1" applyFont="1" applyFill="1" applyBorder="1" applyAlignment="1">
      <alignment horizontal="right"/>
    </xf>
    <xf numFmtId="172" fontId="9" fillId="0" borderId="0" xfId="0" applyNumberFormat="1" applyFont="1" applyFill="1" applyBorder="1" applyAlignment="1">
      <alignment horizontal="right"/>
    </xf>
    <xf numFmtId="173" fontId="9" fillId="0" borderId="0"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0" xfId="0" applyNumberFormat="1" applyFont="1" applyFill="1" applyBorder="1" applyAlignment="1">
      <alignment horizontal="right"/>
    </xf>
    <xf numFmtId="187" fontId="13" fillId="0" borderId="27" xfId="0" applyNumberFormat="1" applyFont="1" applyFill="1" applyBorder="1" applyAlignment="1">
      <alignment horizontal="right"/>
    </xf>
    <xf numFmtId="187" fontId="13" fillId="0" borderId="0" xfId="0" applyNumberFormat="1" applyFont="1" applyFill="1" applyBorder="1" applyAlignment="1">
      <alignment horizontal="right"/>
    </xf>
    <xf numFmtId="187" fontId="9" fillId="0" borderId="0" xfId="0" applyNumberFormat="1" applyFont="1" applyFill="1" applyBorder="1" applyAlignment="1">
      <alignment horizontal="right"/>
    </xf>
    <xf numFmtId="0" fontId="14" fillId="2" borderId="0" xfId="0" applyFont="1" applyFill="1" applyAlignment="1">
      <alignment horizontal="centerContinuous" vertical="center" wrapText="1"/>
    </xf>
    <xf numFmtId="0" fontId="0" fillId="0" borderId="3" xfId="0" applyFont="1" applyFill="1" applyBorder="1" applyAlignment="1">
      <alignment horizontal="centerContinuous" vertical="center" wrapText="1"/>
    </xf>
    <xf numFmtId="174" fontId="0" fillId="0" borderId="3" xfId="0" applyNumberFormat="1" applyFont="1" applyFill="1" applyBorder="1" applyAlignment="1">
      <alignment horizontal="centerContinuous" vertical="center" wrapText="1"/>
    </xf>
    <xf numFmtId="49" fontId="0" fillId="0" borderId="3" xfId="0" applyNumberFormat="1" applyFont="1" applyFill="1" applyBorder="1" applyAlignment="1">
      <alignment horizontal="centerContinuous" vertical="center" wrapText="1"/>
    </xf>
    <xf numFmtId="0" fontId="0" fillId="2" borderId="0" xfId="0" applyFont="1" applyFill="1" applyAlignment="1">
      <alignment wrapText="1"/>
    </xf>
    <xf numFmtId="0" fontId="18" fillId="2" borderId="0" xfId="0" applyFont="1" applyFill="1" applyAlignment="1">
      <alignment wrapText="1"/>
    </xf>
    <xf numFmtId="0" fontId="5" fillId="0" borderId="1" xfId="18" applyFill="1" applyBorder="1" applyAlignment="1">
      <alignment horizontal="center" vertical="center" wrapText="1"/>
    </xf>
    <xf numFmtId="170" fontId="0" fillId="0" borderId="3" xfId="0" applyNumberFormat="1" applyFont="1" applyFill="1" applyBorder="1" applyAlignment="1">
      <alignment horizontal="center" vertical="center" wrapText="1" shrinkToFit="1"/>
    </xf>
    <xf numFmtId="171" fontId="0" fillId="0" borderId="0" xfId="0" applyNumberFormat="1" applyFont="1" applyFill="1" applyBorder="1" applyAlignment="1">
      <alignment horizontal="left" wrapText="1"/>
    </xf>
    <xf numFmtId="171" fontId="0" fillId="0" borderId="22" xfId="0" applyNumberFormat="1" applyFont="1" applyFill="1" applyBorder="1" applyAlignment="1">
      <alignment horizontal="left" wrapText="1"/>
    </xf>
    <xf numFmtId="171" fontId="0" fillId="0" borderId="15" xfId="0" applyNumberFormat="1" applyFont="1" applyFill="1" applyBorder="1" applyAlignment="1">
      <alignment horizontal="left" wrapText="1"/>
    </xf>
    <xf numFmtId="171" fontId="0" fillId="0" borderId="15" xfId="0" applyNumberFormat="1" applyFont="1" applyFill="1" applyBorder="1" applyAlignment="1">
      <alignment wrapText="1"/>
    </xf>
    <xf numFmtId="0" fontId="1" fillId="0" borderId="0" xfId="0" applyFont="1" applyFill="1" applyBorder="1" applyAlignment="1">
      <alignment wrapText="1"/>
    </xf>
    <xf numFmtId="0" fontId="0" fillId="0" borderId="0" xfId="0" applyFont="1" applyFill="1" applyBorder="1" applyAlignment="1">
      <alignment horizontal="left" wrapText="1"/>
    </xf>
    <xf numFmtId="0" fontId="0" fillId="0" borderId="15" xfId="0" applyFont="1" applyFill="1" applyBorder="1" applyAlignment="1">
      <alignment wrapText="1"/>
    </xf>
    <xf numFmtId="0" fontId="0" fillId="0" borderId="15" xfId="0" applyFont="1" applyFill="1" applyBorder="1" applyAlignment="1">
      <alignment horizontal="left" wrapText="1"/>
    </xf>
    <xf numFmtId="169" fontId="0" fillId="0" borderId="0" xfId="0" applyNumberFormat="1" applyFont="1" applyFill="1" applyBorder="1" applyAlignment="1">
      <alignment horizontal="right" wrapText="1"/>
    </xf>
    <xf numFmtId="0" fontId="18" fillId="0" borderId="0" xfId="0" applyFont="1" applyFill="1" applyBorder="1" applyAlignment="1">
      <alignment wrapText="1"/>
    </xf>
    <xf numFmtId="0" fontId="18" fillId="0" borderId="0" xfId="0" applyFont="1" applyFill="1" applyAlignment="1">
      <alignment wrapText="1"/>
    </xf>
    <xf numFmtId="49" fontId="1" fillId="2" borderId="0" xfId="0" applyNumberFormat="1" applyFont="1" applyFill="1" applyBorder="1" applyAlignment="1">
      <alignment horizontal="centerContinuous" wrapText="1"/>
    </xf>
    <xf numFmtId="0" fontId="17" fillId="2" borderId="0" xfId="0" applyFont="1" applyFill="1" applyBorder="1" applyAlignment="1">
      <alignment horizontal="centerContinuous" wrapText="1"/>
    </xf>
    <xf numFmtId="0" fontId="0" fillId="0" borderId="16" xfId="0" applyFont="1" applyFill="1" applyBorder="1" applyAlignment="1">
      <alignment horizontal="centerContinuous" wrapText="1"/>
    </xf>
    <xf numFmtId="0" fontId="0" fillId="0" borderId="28" xfId="0" applyFont="1" applyFill="1" applyBorder="1" applyAlignment="1">
      <alignment horizontal="centerContinuous" wrapText="1"/>
    </xf>
    <xf numFmtId="0" fontId="0" fillId="0" borderId="5" xfId="0" applyFont="1" applyFill="1" applyBorder="1" applyAlignment="1">
      <alignment horizontal="centerContinuous" wrapText="1"/>
    </xf>
    <xf numFmtId="0" fontId="0" fillId="0" borderId="28" xfId="0" applyFill="1" applyBorder="1" applyAlignment="1">
      <alignment horizontal="centerContinuous" wrapText="1"/>
    </xf>
    <xf numFmtId="164" fontId="0" fillId="0" borderId="16" xfId="0" applyNumberFormat="1" applyFill="1" applyBorder="1" applyAlignment="1">
      <alignment horizontal="centerContinuous" wrapText="1"/>
    </xf>
    <xf numFmtId="49" fontId="0" fillId="2" borderId="0" xfId="0" applyNumberFormat="1" applyFont="1" applyFill="1" applyBorder="1" applyAlignment="1">
      <alignment horizontal="centerContinuous" wrapText="1"/>
    </xf>
    <xf numFmtId="0" fontId="0" fillId="0" borderId="0" xfId="0" applyFont="1" applyFill="1" applyBorder="1" applyAlignment="1">
      <alignment/>
    </xf>
    <xf numFmtId="0" fontId="1" fillId="0" borderId="0" xfId="0" applyFont="1" applyFill="1" applyBorder="1" applyAlignment="1">
      <alignment/>
    </xf>
    <xf numFmtId="3" fontId="0" fillId="2" borderId="0" xfId="0" applyNumberFormat="1" applyFill="1" applyBorder="1" applyAlignment="1">
      <alignment/>
    </xf>
    <xf numFmtId="0" fontId="0" fillId="0" borderId="3" xfId="0" applyFill="1" applyBorder="1" applyAlignment="1">
      <alignment horizontal="centerContinuous" wrapText="1"/>
    </xf>
    <xf numFmtId="0" fontId="0" fillId="0" borderId="3" xfId="0" applyFont="1" applyFill="1" applyBorder="1" applyAlignment="1">
      <alignment horizontal="centerContinuous" wrapText="1"/>
    </xf>
    <xf numFmtId="164" fontId="0" fillId="0" borderId="3" xfId="0" applyNumberFormat="1" applyFill="1" applyBorder="1" applyAlignment="1">
      <alignment horizontal="centerContinuous" wrapText="1"/>
    </xf>
    <xf numFmtId="164" fontId="0" fillId="0" borderId="5" xfId="0" applyNumberFormat="1" applyFill="1" applyBorder="1" applyAlignment="1">
      <alignment horizontal="centerContinuous" wrapText="1"/>
    </xf>
    <xf numFmtId="0" fontId="0" fillId="0" borderId="22"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xf>
    <xf numFmtId="0" fontId="1" fillId="0" borderId="15" xfId="0" applyFont="1" applyFill="1" applyBorder="1" applyAlignment="1">
      <alignment/>
    </xf>
    <xf numFmtId="0" fontId="0" fillId="2" borderId="0" xfId="0" applyFill="1" applyAlignment="1">
      <alignment horizontal="left"/>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17" fillId="2" borderId="0" xfId="0" applyFont="1" applyFill="1" applyAlignment="1">
      <alignment horizontal="center" vertical="top" wrapText="1"/>
    </xf>
    <xf numFmtId="0" fontId="14" fillId="2" borderId="0" xfId="0" applyFont="1" applyFill="1" applyAlignment="1">
      <alignment horizontal="center" vertical="top"/>
    </xf>
    <xf numFmtId="0" fontId="16" fillId="2" borderId="0" xfId="0" applyFont="1" applyFill="1" applyAlignment="1">
      <alignment horizontal="left" vertical="top" wrapText="1"/>
    </xf>
    <xf numFmtId="0" fontId="21" fillId="0" borderId="0" xfId="18" applyFont="1" applyAlignment="1">
      <alignment/>
    </xf>
    <xf numFmtId="0" fontId="0" fillId="2" borderId="0" xfId="0" applyFill="1" applyAlignment="1">
      <alignment horizontal="left" vertical="top" wrapText="1"/>
    </xf>
    <xf numFmtId="0" fontId="1" fillId="2" borderId="0" xfId="0" applyFont="1" applyFill="1" applyAlignment="1">
      <alignment horizontal="left" vertical="top" wrapText="1"/>
    </xf>
    <xf numFmtId="0" fontId="1" fillId="2" borderId="21" xfId="22" applyFont="1" applyFill="1" applyBorder="1" applyAlignment="1" applyProtection="1">
      <alignment/>
      <protection hidden="1"/>
    </xf>
    <xf numFmtId="0" fontId="1" fillId="4" borderId="27" xfId="22" applyFont="1" applyFill="1" applyBorder="1" applyAlignment="1" applyProtection="1">
      <alignment/>
      <protection hidden="1"/>
    </xf>
    <xf numFmtId="0" fontId="0" fillId="4" borderId="27" xfId="22" applyFont="1" applyFill="1" applyBorder="1" applyAlignment="1" applyProtection="1">
      <alignment/>
      <protection hidden="1"/>
    </xf>
    <xf numFmtId="0" fontId="0" fillId="4" borderId="22" xfId="22" applyFont="1" applyFill="1" applyBorder="1" applyAlignment="1" applyProtection="1">
      <alignment/>
      <protection hidden="1"/>
    </xf>
    <xf numFmtId="0" fontId="6" fillId="0" borderId="0" xfId="23">
      <alignment/>
      <protection/>
    </xf>
    <xf numFmtId="0" fontId="0" fillId="2" borderId="24" xfId="22" applyFont="1" applyFill="1" applyBorder="1" applyAlignment="1" applyProtection="1">
      <alignment/>
      <protection hidden="1"/>
    </xf>
    <xf numFmtId="0" fontId="0" fillId="4" borderId="0" xfId="22" applyFont="1" applyFill="1" applyBorder="1" applyAlignment="1" applyProtection="1">
      <alignment vertical="top"/>
      <protection hidden="1"/>
    </xf>
    <xf numFmtId="0" fontId="0" fillId="4" borderId="0" xfId="22" applyFont="1" applyFill="1" applyBorder="1" applyAlignment="1" applyProtection="1">
      <alignment/>
      <protection hidden="1"/>
    </xf>
    <xf numFmtId="0" fontId="0" fillId="4" borderId="15" xfId="22" applyFont="1" applyFill="1" applyBorder="1" applyAlignment="1" applyProtection="1">
      <alignment/>
      <protection hidden="1"/>
    </xf>
    <xf numFmtId="0" fontId="29" fillId="2" borderId="23" xfId="19" applyFont="1" applyFill="1" applyBorder="1" applyAlignment="1" applyProtection="1">
      <alignment horizontal="left"/>
      <protection hidden="1"/>
    </xf>
    <xf numFmtId="0" fontId="29" fillId="4" borderId="2" xfId="19" applyFont="1" applyFill="1" applyBorder="1" applyAlignment="1" applyProtection="1">
      <alignment horizontal="left"/>
      <protection hidden="1"/>
    </xf>
    <xf numFmtId="0" fontId="0" fillId="4" borderId="2" xfId="22" applyFont="1" applyFill="1" applyBorder="1" applyAlignment="1" applyProtection="1">
      <alignment/>
      <protection hidden="1"/>
    </xf>
    <xf numFmtId="0" fontId="0" fillId="4" borderId="4" xfId="22" applyFont="1" applyFill="1" applyBorder="1" applyAlignment="1" applyProtection="1">
      <alignment/>
      <protection hidden="1"/>
    </xf>
    <xf numFmtId="0" fontId="0" fillId="4" borderId="21" xfId="22" applyFont="1" applyFill="1" applyBorder="1" applyProtection="1">
      <alignment/>
      <protection hidden="1"/>
    </xf>
    <xf numFmtId="0" fontId="0" fillId="4" borderId="27" xfId="22" applyFont="1" applyFill="1" applyBorder="1" applyProtection="1">
      <alignment/>
      <protection hidden="1"/>
    </xf>
    <xf numFmtId="0" fontId="0" fillId="4" borderId="22" xfId="22" applyFont="1" applyFill="1" applyBorder="1" applyProtection="1">
      <alignment/>
      <protection hidden="1"/>
    </xf>
    <xf numFmtId="0" fontId="0" fillId="4" borderId="24" xfId="22" applyFont="1" applyFill="1" applyBorder="1" applyProtection="1">
      <alignment/>
      <protection hidden="1"/>
    </xf>
    <xf numFmtId="0" fontId="0" fillId="4" borderId="0" xfId="22" applyFont="1" applyFill="1" applyBorder="1" applyProtection="1">
      <alignment/>
      <protection hidden="1"/>
    </xf>
    <xf numFmtId="0" fontId="19" fillId="2" borderId="0" xfId="0" applyFont="1" applyFill="1" applyAlignment="1">
      <alignment horizontal="left"/>
    </xf>
    <xf numFmtId="0" fontId="16" fillId="2" borderId="0" xfId="0" applyFont="1" applyFill="1" applyAlignment="1">
      <alignment horizontal="left"/>
    </xf>
    <xf numFmtId="0" fontId="0" fillId="4" borderId="15" xfId="22" applyFont="1" applyFill="1" applyBorder="1" applyProtection="1">
      <alignment/>
      <protection hidden="1"/>
    </xf>
    <xf numFmtId="49" fontId="0" fillId="4" borderId="0" xfId="22" applyNumberFormat="1" applyFont="1" applyFill="1" applyBorder="1" applyProtection="1">
      <alignment/>
      <protection hidden="1"/>
    </xf>
    <xf numFmtId="0" fontId="0" fillId="4" borderId="0" xfId="22" applyFont="1" applyFill="1" applyBorder="1" applyProtection="1" quotePrefix="1">
      <alignment/>
      <protection hidden="1"/>
    </xf>
    <xf numFmtId="0" fontId="0" fillId="4" borderId="23" xfId="22" applyFont="1" applyFill="1" applyBorder="1" applyProtection="1">
      <alignment/>
      <protection hidden="1"/>
    </xf>
    <xf numFmtId="0" fontId="0" fillId="4" borderId="2" xfId="22" applyFont="1" applyFill="1" applyBorder="1" applyProtection="1">
      <alignment/>
      <protection hidden="1"/>
    </xf>
    <xf numFmtId="0" fontId="1" fillId="4" borderId="24" xfId="22" applyFont="1" applyFill="1" applyBorder="1" applyAlignment="1" applyProtection="1">
      <alignment/>
      <protection hidden="1"/>
    </xf>
    <xf numFmtId="0" fontId="1" fillId="2" borderId="2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4" borderId="0" xfId="22" applyFont="1" applyFill="1" applyBorder="1" applyAlignment="1" applyProtection="1">
      <alignment horizontal="centerContinuous"/>
      <protection hidden="1"/>
    </xf>
    <xf numFmtId="0" fontId="1" fillId="4" borderId="15" xfId="22" applyFont="1" applyFill="1" applyBorder="1" applyAlignment="1" applyProtection="1">
      <alignment horizontal="centerContinuous"/>
      <protection hidden="1"/>
    </xf>
    <xf numFmtId="0" fontId="1" fillId="2" borderId="24" xfId="22" applyFont="1" applyFill="1" applyBorder="1" applyAlignment="1" applyProtection="1">
      <alignment horizontal="left"/>
      <protection hidden="1"/>
    </xf>
    <xf numFmtId="49" fontId="1" fillId="2" borderId="24" xfId="22" applyNumberFormat="1" applyFont="1" applyFill="1" applyBorder="1" applyAlignment="1" applyProtection="1">
      <alignment horizontal="left"/>
      <protection hidden="1"/>
    </xf>
    <xf numFmtId="0" fontId="0" fillId="4" borderId="0" xfId="22" applyFont="1" applyFill="1" applyProtection="1">
      <alignment/>
      <protection hidden="1"/>
    </xf>
    <xf numFmtId="0" fontId="30" fillId="2" borderId="4" xfId="19" applyFont="1" applyFill="1" applyBorder="1" applyAlignment="1" applyProtection="1">
      <alignment horizontal="left"/>
      <protection hidden="1"/>
    </xf>
    <xf numFmtId="0" fontId="0" fillId="4" borderId="16" xfId="22" applyFont="1" applyFill="1" applyBorder="1" applyProtection="1">
      <alignment/>
      <protection hidden="1"/>
    </xf>
    <xf numFmtId="0" fontId="0" fillId="4" borderId="20" xfId="22" applyFont="1" applyFill="1" applyBorder="1" applyProtection="1">
      <alignment/>
      <protection hidden="1"/>
    </xf>
    <xf numFmtId="0" fontId="0" fillId="4" borderId="1" xfId="22" applyFont="1" applyFill="1" applyBorder="1" applyProtection="1">
      <alignment/>
      <protection hidden="1"/>
    </xf>
    <xf numFmtId="0" fontId="0" fillId="0" borderId="0" xfId="22" applyFont="1" applyProtection="1">
      <alignment/>
      <protection hidden="1"/>
    </xf>
    <xf numFmtId="49" fontId="0" fillId="2" borderId="0" xfId="22" applyNumberFormat="1" applyFont="1" applyFill="1" applyBorder="1" applyAlignment="1" applyProtection="1">
      <alignment horizontal="left"/>
      <protection hidden="1"/>
    </xf>
    <xf numFmtId="49" fontId="0" fillId="2" borderId="15" xfId="22" applyNumberFormat="1" applyFont="1" applyFill="1" applyBorder="1" applyAlignment="1" applyProtection="1">
      <alignment horizontal="left"/>
      <protection hidden="1"/>
    </xf>
    <xf numFmtId="0" fontId="30" fillId="4" borderId="2" xfId="20" applyFont="1" applyFill="1" applyBorder="1" applyAlignment="1" applyProtection="1">
      <alignment horizontal="left"/>
      <protection hidden="1"/>
    </xf>
    <xf numFmtId="0" fontId="30" fillId="4" borderId="2" xfId="19" applyFont="1" applyFill="1" applyBorder="1" applyAlignment="1" applyProtection="1">
      <alignment horizontal="left"/>
      <protection hidden="1"/>
    </xf>
    <xf numFmtId="0" fontId="30" fillId="4" borderId="4" xfId="19" applyFont="1" applyFill="1" applyBorder="1" applyAlignment="1" applyProtection="1">
      <alignment horizontal="left"/>
      <protection hidden="1"/>
    </xf>
    <xf numFmtId="189" fontId="0" fillId="2" borderId="16" xfId="22" applyNumberFormat="1" applyFont="1" applyFill="1" applyBorder="1" applyAlignment="1" applyProtection="1">
      <alignment horizontal="left"/>
      <protection hidden="1"/>
    </xf>
    <xf numFmtId="189" fontId="0" fillId="2" borderId="1" xfId="22" applyNumberFormat="1" applyFont="1" applyFill="1" applyBorder="1" applyAlignment="1" applyProtection="1">
      <alignment horizontal="left"/>
      <protection hidden="1"/>
    </xf>
    <xf numFmtId="49" fontId="0" fillId="2" borderId="27" xfId="22" applyNumberFormat="1" applyFont="1" applyFill="1" applyBorder="1" applyAlignment="1" applyProtection="1">
      <alignment horizontal="left"/>
      <protection hidden="1"/>
    </xf>
    <xf numFmtId="49" fontId="0" fillId="2" borderId="22" xfId="22" applyNumberFormat="1" applyFont="1" applyFill="1" applyBorder="1" applyAlignment="1" applyProtection="1">
      <alignment horizontal="left"/>
      <protection hidden="1"/>
    </xf>
    <xf numFmtId="0" fontId="0" fillId="4" borderId="24" xfId="22" applyFont="1" applyFill="1" applyBorder="1" applyAlignment="1" applyProtection="1">
      <alignment horizontal="left" vertical="top" wrapText="1"/>
      <protection hidden="1"/>
    </xf>
    <xf numFmtId="0" fontId="0" fillId="4" borderId="0" xfId="22" applyFont="1" applyFill="1" applyBorder="1" applyAlignment="1" applyProtection="1">
      <alignment horizontal="left" vertical="top" wrapText="1"/>
      <protection hidden="1"/>
    </xf>
    <xf numFmtId="0" fontId="0" fillId="4" borderId="15" xfId="22" applyFont="1" applyFill="1" applyBorder="1" applyAlignment="1" applyProtection="1">
      <alignment horizontal="left" vertical="top" wrapText="1"/>
      <protection hidden="1"/>
    </xf>
    <xf numFmtId="0" fontId="0" fillId="4" borderId="21" xfId="22" applyFont="1" applyFill="1" applyBorder="1" applyAlignment="1" applyProtection="1">
      <alignment horizontal="left" vertical="top" wrapText="1"/>
      <protection hidden="1"/>
    </xf>
    <xf numFmtId="0" fontId="0" fillId="4" borderId="27" xfId="22" applyFont="1" applyFill="1" applyBorder="1" applyAlignment="1" applyProtection="1">
      <alignment horizontal="left" vertical="top" wrapText="1"/>
      <protection hidden="1"/>
    </xf>
    <xf numFmtId="0" fontId="0" fillId="4" borderId="22" xfId="22" applyFont="1" applyFill="1" applyBorder="1" applyAlignment="1" applyProtection="1">
      <alignment horizontal="left" vertical="top" wrapText="1"/>
      <protection hidden="1"/>
    </xf>
    <xf numFmtId="0" fontId="5" fillId="2" borderId="2" xfId="18" applyFill="1" applyBorder="1" applyAlignment="1" applyProtection="1">
      <alignment horizontal="left"/>
      <protection hidden="1"/>
    </xf>
    <xf numFmtId="0" fontId="30" fillId="2" borderId="2" xfId="19" applyFont="1" applyFill="1" applyBorder="1" applyAlignment="1" applyProtection="1">
      <alignment horizontal="left"/>
      <protection hidden="1"/>
    </xf>
    <xf numFmtId="0" fontId="0" fillId="4" borderId="23" xfId="22" applyFont="1" applyFill="1" applyBorder="1" applyAlignment="1" applyProtection="1">
      <alignment horizontal="left" vertical="top" wrapText="1"/>
      <protection hidden="1"/>
    </xf>
    <xf numFmtId="0" fontId="0" fillId="4" borderId="2" xfId="22" applyFont="1" applyFill="1" applyBorder="1" applyAlignment="1" applyProtection="1">
      <alignment horizontal="left" vertical="top" wrapText="1"/>
      <protection hidden="1"/>
    </xf>
    <xf numFmtId="0" fontId="0" fillId="4" borderId="4" xfId="22" applyFont="1" applyFill="1" applyBorder="1" applyAlignment="1" applyProtection="1">
      <alignment horizontal="left" vertical="top" wrapText="1"/>
      <protection hidden="1"/>
    </xf>
    <xf numFmtId="0" fontId="8" fillId="2" borderId="0" xfId="25" applyFont="1" applyFill="1" applyAlignment="1">
      <alignment horizontal="center"/>
      <protection/>
    </xf>
    <xf numFmtId="0" fontId="10" fillId="2" borderId="0" xfId="24" applyFont="1" applyFill="1" applyAlignment="1">
      <alignment horizontal="center" wrapText="1"/>
      <protection/>
    </xf>
    <xf numFmtId="0" fontId="8" fillId="2" borderId="0" xfId="24" applyFont="1" applyFill="1" applyAlignment="1">
      <alignment horizontal="center"/>
      <protection/>
    </xf>
    <xf numFmtId="0" fontId="0" fillId="2" borderId="0" xfId="24" applyFont="1" applyFill="1" applyAlignment="1">
      <alignment horizontal="center"/>
      <protection/>
    </xf>
    <xf numFmtId="0" fontId="16" fillId="2" borderId="0" xfId="0" applyFont="1" applyFill="1" applyAlignment="1">
      <alignment horizontal="left" vertical="center" wrapText="1"/>
    </xf>
    <xf numFmtId="0" fontId="0" fillId="2" borderId="16" xfId="0" applyFont="1" applyFill="1" applyBorder="1" applyAlignment="1">
      <alignment horizontal="center"/>
    </xf>
    <xf numFmtId="0" fontId="0" fillId="2" borderId="1"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0" fontId="5" fillId="2" borderId="33" xfId="18" applyFill="1" applyBorder="1" applyAlignment="1">
      <alignment horizontal="center" vertical="center"/>
    </xf>
    <xf numFmtId="0" fontId="5" fillId="2" borderId="34" xfId="18" applyFill="1" applyBorder="1" applyAlignment="1">
      <alignment horizontal="center" vertical="center"/>
    </xf>
    <xf numFmtId="0" fontId="5" fillId="2" borderId="35" xfId="18" applyFill="1" applyBorder="1" applyAlignment="1">
      <alignment horizontal="center" vertical="center"/>
    </xf>
    <xf numFmtId="0" fontId="1" fillId="2" borderId="3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8" xfId="0" applyFill="1" applyBorder="1" applyAlignment="1">
      <alignment horizontal="center" vertical="center" wrapText="1"/>
    </xf>
    <xf numFmtId="174" fontId="0" fillId="0" borderId="6" xfId="0" applyNumberFormat="1" applyFill="1" applyBorder="1" applyAlignment="1">
      <alignment horizontal="center" vertical="center" wrapText="1"/>
    </xf>
    <xf numFmtId="174" fontId="0" fillId="0" borderId="5" xfId="0" applyNumberFormat="1" applyFill="1" applyBorder="1" applyAlignment="1">
      <alignment horizontal="center" vertical="center" wrapText="1"/>
    </xf>
    <xf numFmtId="174" fontId="0" fillId="0" borderId="28" xfId="0" applyNumberFormat="1" applyFill="1" applyBorder="1" applyAlignment="1">
      <alignment horizontal="center" vertical="center" wrapText="1"/>
    </xf>
    <xf numFmtId="0" fontId="0" fillId="0" borderId="5" xfId="0" applyBorder="1" applyAlignment="1">
      <alignment/>
    </xf>
    <xf numFmtId="0" fontId="0" fillId="0" borderId="2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6" xfId="0" applyFill="1" applyBorder="1" applyAlignment="1">
      <alignment horizontal="center"/>
    </xf>
    <xf numFmtId="0" fontId="0" fillId="0" borderId="2" xfId="0" applyFill="1" applyBorder="1" applyAlignment="1">
      <alignment horizontal="center"/>
    </xf>
    <xf numFmtId="0" fontId="0" fillId="0" borderId="5" xfId="0" applyFont="1" applyFill="1" applyBorder="1" applyAlignment="1">
      <alignment horizontal="center" vertical="center" wrapText="1"/>
    </xf>
    <xf numFmtId="0" fontId="14" fillId="2" borderId="0" xfId="0" applyFont="1" applyFill="1" applyAlignment="1">
      <alignment horizontal="center" vertical="top" wrapText="1"/>
    </xf>
    <xf numFmtId="0" fontId="1" fillId="2" borderId="0" xfId="0" applyFont="1" applyFill="1" applyAlignment="1">
      <alignment horizontal="center" vertical="top"/>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174" fontId="0" fillId="0" borderId="24" xfId="0" applyNumberFormat="1" applyFont="1" applyFill="1" applyBorder="1" applyAlignment="1">
      <alignment horizontal="center" vertical="center" shrinkToFit="1"/>
    </xf>
    <xf numFmtId="174" fontId="0" fillId="0" borderId="23" xfId="0" applyNumberFormat="1" applyFont="1" applyFill="1" applyBorder="1" applyAlignment="1">
      <alignment horizontal="center" vertical="center" shrinkToFit="1"/>
    </xf>
    <xf numFmtId="174" fontId="0" fillId="0" borderId="6" xfId="0" applyNumberFormat="1" applyFont="1" applyFill="1" applyBorder="1" applyAlignment="1">
      <alignment horizontal="center" vertical="center" shrinkToFit="1"/>
    </xf>
    <xf numFmtId="174" fontId="0" fillId="0" borderId="5" xfId="0" applyNumberFormat="1" applyFont="1" applyFill="1" applyBorder="1" applyAlignment="1">
      <alignment horizontal="center" vertical="center" shrinkToFit="1"/>
    </xf>
    <xf numFmtId="0" fontId="14" fillId="2" borderId="0" xfId="0" applyFont="1" applyFill="1" applyAlignment="1">
      <alignment horizontal="center" vertical="center" wrapText="1"/>
    </xf>
    <xf numFmtId="0" fontId="0" fillId="0" borderId="2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164" fontId="0" fillId="0" borderId="3" xfId="0" applyNumberFormat="1" applyFill="1" applyBorder="1" applyAlignment="1">
      <alignment horizontal="center" vertical="center"/>
    </xf>
    <xf numFmtId="164" fontId="0" fillId="0" borderId="16" xfId="0" applyNumberFormat="1" applyFill="1" applyBorder="1" applyAlignment="1">
      <alignment horizontal="center" vertical="center"/>
    </xf>
    <xf numFmtId="0" fontId="0" fillId="0" borderId="3"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3" xfId="0" applyFill="1" applyBorder="1" applyAlignment="1">
      <alignment horizontal="center" vertical="center"/>
    </xf>
    <xf numFmtId="0" fontId="0" fillId="0" borderId="16" xfId="0" applyFill="1" applyBorder="1" applyAlignment="1">
      <alignment horizontal="center" vertical="center"/>
    </xf>
    <xf numFmtId="0" fontId="0" fillId="0" borderId="3" xfId="0" applyFont="1" applyFill="1" applyBorder="1" applyAlignment="1">
      <alignment horizontal="center"/>
    </xf>
    <xf numFmtId="0" fontId="0" fillId="0" borderId="16" xfId="0" applyFont="1" applyFill="1" applyBorder="1" applyAlignment="1">
      <alignment horizontal="center"/>
    </xf>
    <xf numFmtId="0" fontId="0" fillId="0" borderId="3" xfId="0" applyFill="1" applyBorder="1" applyAlignment="1">
      <alignment horizontal="center" vertical="center" wrapText="1"/>
    </xf>
    <xf numFmtId="0" fontId="0" fillId="2" borderId="5" xfId="0" applyFill="1" applyBorder="1" applyAlignment="1">
      <alignment horizontal="left"/>
    </xf>
    <xf numFmtId="0" fontId="15" fillId="0" borderId="0" xfId="0" applyFont="1" applyAlignment="1">
      <alignment horizontal="center"/>
    </xf>
    <xf numFmtId="0" fontId="0" fillId="2" borderId="6" xfId="0" applyFill="1" applyBorder="1" applyAlignment="1">
      <alignment horizontal="left"/>
    </xf>
    <xf numFmtId="0" fontId="0" fillId="2" borderId="7" xfId="0" applyFill="1" applyBorder="1" applyAlignment="1">
      <alignment horizontal="left"/>
    </xf>
    <xf numFmtId="0" fontId="0" fillId="2" borderId="24" xfId="0" applyFill="1" applyBorder="1" applyAlignment="1">
      <alignment horizontal="left"/>
    </xf>
    <xf numFmtId="0" fontId="0" fillId="2" borderId="0" xfId="0" applyFill="1" applyBorder="1" applyAlignment="1">
      <alignment horizontal="left"/>
    </xf>
    <xf numFmtId="0" fontId="0" fillId="2" borderId="15" xfId="0"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right"/>
    </xf>
    <xf numFmtId="0" fontId="19" fillId="0" borderId="0" xfId="0" applyFont="1" applyAlignment="1">
      <alignment horizontal="center"/>
    </xf>
    <xf numFmtId="0" fontId="14" fillId="2" borderId="0" xfId="0" applyNumberFormat="1" applyFont="1" applyFill="1" applyAlignment="1">
      <alignment horizontal="left" vertical="top" wrapText="1"/>
    </xf>
    <xf numFmtId="0" fontId="0" fillId="2" borderId="0" xfId="0" applyNumberFormat="1" applyFill="1" applyAlignment="1">
      <alignment horizontal="left" vertical="top" wrapText="1"/>
    </xf>
    <xf numFmtId="0" fontId="0" fillId="2" borderId="3" xfId="0" applyFill="1" applyBorder="1" applyAlignment="1">
      <alignment horizontal="center" vertical="center"/>
    </xf>
    <xf numFmtId="0" fontId="1" fillId="2" borderId="16" xfId="0" applyFont="1" applyFill="1" applyBorder="1" applyAlignment="1">
      <alignment horizontal="left"/>
    </xf>
    <xf numFmtId="0" fontId="1" fillId="2" borderId="20" xfId="0" applyFont="1" applyFill="1" applyBorder="1" applyAlignment="1">
      <alignment horizontal="left"/>
    </xf>
    <xf numFmtId="0" fontId="1" fillId="2" borderId="1" xfId="0" applyFont="1" applyFill="1" applyBorder="1" applyAlignment="1">
      <alignment horizontal="left"/>
    </xf>
    <xf numFmtId="0" fontId="1" fillId="2" borderId="23" xfId="0" applyFont="1" applyFill="1" applyBorder="1" applyAlignment="1">
      <alignment horizontal="left"/>
    </xf>
    <xf numFmtId="0" fontId="1" fillId="2" borderId="2" xfId="0" applyFont="1" applyFill="1" applyBorder="1" applyAlignment="1">
      <alignment horizontal="left"/>
    </xf>
    <xf numFmtId="0" fontId="1" fillId="2" borderId="4" xfId="0" applyFont="1" applyFill="1" applyBorder="1" applyAlignment="1">
      <alignment horizontal="left"/>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GRAFIK2005" xfId="24"/>
    <cellStyle name="Standard_St.Bericht-Kopf"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Umsatz aus Eigenerzeugung</c:v>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Lit>
          </c:val>
          <c:smooth val="0"/>
        </c:ser>
        <c:ser>
          <c:idx val="1"/>
          <c:order val="1"/>
          <c:tx>
            <c:v>darunter Ausland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Lit>
          </c:val>
          <c:smooth val="0"/>
        </c:ser>
        <c:marker val="1"/>
        <c:axId val="37482011"/>
        <c:axId val="1793780"/>
      </c:lineChart>
      <c:catAx>
        <c:axId val="37482011"/>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1793780"/>
        <c:crossesAt val="-50"/>
        <c:auto val="0"/>
        <c:lblOffset val="100"/>
        <c:noMultiLvlLbl val="0"/>
      </c:catAx>
      <c:valAx>
        <c:axId val="1793780"/>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7482011"/>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Hamburgs von 1992 - 2006
</a:t>
            </a:r>
          </a:p>
        </c:rich>
      </c:tx>
      <c:layout>
        <c:manualLayout>
          <c:xMode val="factor"/>
          <c:yMode val="factor"/>
          <c:x val="0.002"/>
          <c:y val="0.00575"/>
        </c:manualLayout>
      </c:layout>
      <c:spPr>
        <a:noFill/>
        <a:ln>
          <a:noFill/>
        </a:ln>
      </c:spPr>
    </c:title>
    <c:plotArea>
      <c:layout>
        <c:manualLayout>
          <c:xMode val="edge"/>
          <c:yMode val="edge"/>
          <c:x val="0.054"/>
          <c:y val="0.192"/>
          <c:w val="0.87825"/>
          <c:h val="0.639"/>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52110282</c:v>
              </c:pt>
              <c:pt idx="1">
                <c:v>50163524</c:v>
              </c:pt>
              <c:pt idx="2">
                <c:v>50478760</c:v>
              </c:pt>
              <c:pt idx="3">
                <c:v>53278763</c:v>
              </c:pt>
              <c:pt idx="4">
                <c:v>55371956</c:v>
              </c:pt>
              <c:pt idx="5">
                <c:v>60710454</c:v>
              </c:pt>
              <c:pt idx="6">
                <c:v>48430705</c:v>
              </c:pt>
              <c:pt idx="7">
                <c:v>48190293</c:v>
              </c:pt>
              <c:pt idx="8">
                <c:v>56014702</c:v>
              </c:pt>
              <c:pt idx="9">
                <c:v>67861795</c:v>
              </c:pt>
              <c:pt idx="10">
                <c:v>66481294</c:v>
              </c:pt>
              <c:pt idx="11">
                <c:v>69161973</c:v>
              </c:pt>
              <c:pt idx="12">
                <c:v>64266307</c:v>
              </c:pt>
              <c:pt idx="13">
                <c:v>65293897</c:v>
              </c:pt>
              <c:pt idx="14">
                <c:v>72514648</c:v>
              </c:pt>
            </c:numLit>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5159013</c:v>
              </c:pt>
              <c:pt idx="1">
                <c:v>5095412</c:v>
              </c:pt>
              <c:pt idx="2">
                <c:v>5387556</c:v>
              </c:pt>
              <c:pt idx="3">
                <c:v>6943144</c:v>
              </c:pt>
              <c:pt idx="4">
                <c:v>6557769</c:v>
              </c:pt>
              <c:pt idx="5">
                <c:v>8280764</c:v>
              </c:pt>
              <c:pt idx="6">
                <c:v>8105464</c:v>
              </c:pt>
              <c:pt idx="7">
                <c:v>8182730</c:v>
              </c:pt>
              <c:pt idx="8">
                <c:v>9569050</c:v>
              </c:pt>
              <c:pt idx="9">
                <c:v>10464574</c:v>
              </c:pt>
              <c:pt idx="10">
                <c:v>10788499</c:v>
              </c:pt>
              <c:pt idx="11">
                <c:v>10230107</c:v>
              </c:pt>
              <c:pt idx="12">
                <c:v>11851867</c:v>
              </c:pt>
              <c:pt idx="13">
                <c:v>12574466</c:v>
              </c:pt>
              <c:pt idx="14">
                <c:v>15829050</c:v>
              </c:pt>
            </c:numLit>
          </c:val>
        </c:ser>
        <c:overlap val="100"/>
        <c:gapWidth val="40"/>
        <c:axId val="16144021"/>
        <c:axId val="11078462"/>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Lit>
              <c:ptCount val="15"/>
              <c:pt idx="0">
                <c:v>134214</c:v>
              </c:pt>
              <c:pt idx="1">
                <c:v>126597</c:v>
              </c:pt>
              <c:pt idx="2">
                <c:v>119801</c:v>
              </c:pt>
              <c:pt idx="3">
                <c:v>118464</c:v>
              </c:pt>
              <c:pt idx="4">
                <c:v>111544</c:v>
              </c:pt>
              <c:pt idx="5">
                <c:v>107253</c:v>
              </c:pt>
              <c:pt idx="6">
                <c:v>103463</c:v>
              </c:pt>
              <c:pt idx="7">
                <c:v>98926</c:v>
              </c:pt>
              <c:pt idx="8">
                <c:v>98154</c:v>
              </c:pt>
              <c:pt idx="9">
                <c:v>100422</c:v>
              </c:pt>
              <c:pt idx="10">
                <c:v>100868</c:v>
              </c:pt>
              <c:pt idx="11">
                <c:v>97367</c:v>
              </c:pt>
              <c:pt idx="12">
                <c:v>94725</c:v>
              </c:pt>
              <c:pt idx="13">
                <c:v>93496</c:v>
              </c:pt>
              <c:pt idx="14">
                <c:v>95427</c:v>
              </c:pt>
            </c:numLit>
          </c:val>
          <c:smooth val="0"/>
        </c:ser>
        <c:axId val="32597295"/>
        <c:axId val="24940200"/>
      </c:lineChart>
      <c:catAx>
        <c:axId val="16144021"/>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1078462"/>
        <c:crosses val="autoZero"/>
        <c:auto val="0"/>
        <c:lblOffset val="100"/>
        <c:noMultiLvlLbl val="0"/>
      </c:catAx>
      <c:valAx>
        <c:axId val="11078462"/>
        <c:scaling>
          <c:orientation val="minMax"/>
        </c:scaling>
        <c:axPos val="l"/>
        <c:title>
          <c:tx>
            <c:rich>
              <a:bodyPr vert="horz" rot="-5400000" anchor="ctr"/>
              <a:lstStyle/>
              <a:p>
                <a:pPr algn="ctr">
                  <a:defRPr/>
                </a:pPr>
                <a:r>
                  <a:rPr lang="en-US" cap="none" sz="900" b="1" i="0" u="none" baseline="0">
                    <a:latin typeface="Arial"/>
                    <a:ea typeface="Arial"/>
                    <a:cs typeface="Arial"/>
                  </a:rPr>
                  <a:t>1000 Euro</a:t>
                </a:r>
              </a:p>
            </c:rich>
          </c:tx>
          <c:layout>
            <c:manualLayout>
              <c:xMode val="factor"/>
              <c:yMode val="factor"/>
              <c:x val="-0.0045"/>
              <c:y val="0.0452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16144021"/>
        <c:crossesAt val="1"/>
        <c:crossBetween val="between"/>
        <c:dispUnits/>
        <c:majorUnit val="10000000"/>
      </c:valAx>
      <c:catAx>
        <c:axId val="32597295"/>
        <c:scaling>
          <c:orientation val="minMax"/>
        </c:scaling>
        <c:axPos val="b"/>
        <c:delete val="1"/>
        <c:majorTickMark val="in"/>
        <c:minorTickMark val="none"/>
        <c:tickLblPos val="nextTo"/>
        <c:crossAx val="24940200"/>
        <c:crossesAt val="100000"/>
        <c:auto val="0"/>
        <c:lblOffset val="100"/>
        <c:noMultiLvlLbl val="0"/>
      </c:catAx>
      <c:valAx>
        <c:axId val="24940200"/>
        <c:scaling>
          <c:orientation val="minMax"/>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325"/>
              <c:y val="0.039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32597295"/>
        <c:crosses val="max"/>
        <c:crossBetween val="between"/>
        <c:dispUnits/>
        <c:majorUnit val="25000"/>
      </c:valAx>
      <c:spPr>
        <a:ln w="12700">
          <a:solidFill>
            <a:srgbClr val="808080"/>
          </a:solidFill>
        </a:ln>
      </c:spPr>
    </c:plotArea>
    <c:legend>
      <c:legendPos val="b"/>
      <c:layout>
        <c:manualLayout>
          <c:xMode val="edge"/>
          <c:yMode val="edge"/>
          <c:x val="0.202"/>
          <c:y val="0.917"/>
          <c:w val="0.624"/>
          <c:h val="0.064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Schleswig-Holsteins von 1992 - 2006
</a:t>
            </a:r>
          </a:p>
        </c:rich>
      </c:tx>
      <c:layout>
        <c:manualLayout>
          <c:xMode val="factor"/>
          <c:yMode val="factor"/>
          <c:x val="0.002"/>
          <c:y val="0.00575"/>
        </c:manualLayout>
      </c:layout>
      <c:spPr>
        <a:noFill/>
        <a:ln>
          <a:noFill/>
        </a:ln>
      </c:spPr>
    </c:title>
    <c:plotArea>
      <c:layout>
        <c:manualLayout>
          <c:xMode val="edge"/>
          <c:yMode val="edge"/>
          <c:x val="0.054"/>
          <c:y val="0.1965"/>
          <c:w val="0.8785"/>
          <c:h val="0.631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25169698</c:v>
              </c:pt>
              <c:pt idx="1">
                <c:v>24191701</c:v>
              </c:pt>
              <c:pt idx="2">
                <c:v>24893646</c:v>
              </c:pt>
              <c:pt idx="3">
                <c:v>24767994</c:v>
              </c:pt>
              <c:pt idx="4">
                <c:v>24088396</c:v>
              </c:pt>
              <c:pt idx="5">
                <c:v>25588482</c:v>
              </c:pt>
              <c:pt idx="6">
                <c:v>25911875</c:v>
              </c:pt>
              <c:pt idx="7">
                <c:v>27231996</c:v>
              </c:pt>
              <c:pt idx="8">
                <c:v>28121089</c:v>
              </c:pt>
              <c:pt idx="9">
                <c:v>27932719</c:v>
              </c:pt>
              <c:pt idx="10">
                <c:v>27976228</c:v>
              </c:pt>
              <c:pt idx="11">
                <c:v>27652647</c:v>
              </c:pt>
              <c:pt idx="12">
                <c:v>30278000</c:v>
              </c:pt>
              <c:pt idx="13">
                <c:v>32080721</c:v>
              </c:pt>
              <c:pt idx="14">
                <c:v>34189922</c:v>
              </c:pt>
            </c:numLit>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5332557</c:v>
              </c:pt>
              <c:pt idx="1">
                <c:v>5067259</c:v>
              </c:pt>
              <c:pt idx="2">
                <c:v>5753707</c:v>
              </c:pt>
              <c:pt idx="3">
                <c:v>6532952</c:v>
              </c:pt>
              <c:pt idx="4">
                <c:v>6319142</c:v>
              </c:pt>
              <c:pt idx="5">
                <c:v>7603819</c:v>
              </c:pt>
              <c:pt idx="6">
                <c:v>7711587</c:v>
              </c:pt>
              <c:pt idx="7">
                <c:v>8508603</c:v>
              </c:pt>
              <c:pt idx="8">
                <c:v>8925754</c:v>
              </c:pt>
              <c:pt idx="9">
                <c:v>8885463</c:v>
              </c:pt>
              <c:pt idx="10">
                <c:v>9428713</c:v>
              </c:pt>
              <c:pt idx="11">
                <c:v>9733339</c:v>
              </c:pt>
              <c:pt idx="12">
                <c:v>11680546</c:v>
              </c:pt>
              <c:pt idx="13">
                <c:v>13208153</c:v>
              </c:pt>
              <c:pt idx="14">
                <c:v>13901521</c:v>
              </c:pt>
            </c:numLit>
          </c:val>
        </c:ser>
        <c:overlap val="100"/>
        <c:gapWidth val="40"/>
        <c:axId val="23135209"/>
        <c:axId val="6890290"/>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Lit>
              <c:ptCount val="15"/>
              <c:pt idx="0">
                <c:v>180328</c:v>
              </c:pt>
              <c:pt idx="1">
                <c:v>171088</c:v>
              </c:pt>
              <c:pt idx="2">
                <c:v>163027</c:v>
              </c:pt>
              <c:pt idx="3">
                <c:v>153384</c:v>
              </c:pt>
              <c:pt idx="4">
                <c:v>146742</c:v>
              </c:pt>
              <c:pt idx="5">
                <c:v>145717</c:v>
              </c:pt>
              <c:pt idx="6">
                <c:v>142598</c:v>
              </c:pt>
              <c:pt idx="7">
                <c:v>140319</c:v>
              </c:pt>
              <c:pt idx="8">
                <c:v>140983</c:v>
              </c:pt>
              <c:pt idx="9">
                <c:v>139341</c:v>
              </c:pt>
              <c:pt idx="10">
                <c:v>135596</c:v>
              </c:pt>
              <c:pt idx="11">
                <c:v>131743</c:v>
              </c:pt>
              <c:pt idx="12">
                <c:v>127904</c:v>
              </c:pt>
              <c:pt idx="13">
                <c:v>125099</c:v>
              </c:pt>
              <c:pt idx="14">
                <c:v>125327</c:v>
              </c:pt>
            </c:numLit>
          </c:val>
          <c:smooth val="0"/>
        </c:ser>
        <c:axId val="62012611"/>
        <c:axId val="21242588"/>
      </c:lineChart>
      <c:catAx>
        <c:axId val="23135209"/>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890290"/>
        <c:crosses val="autoZero"/>
        <c:auto val="0"/>
        <c:lblOffset val="100"/>
        <c:noMultiLvlLbl val="0"/>
      </c:catAx>
      <c:valAx>
        <c:axId val="6890290"/>
        <c:scaling>
          <c:orientation val="minMax"/>
        </c:scaling>
        <c:axPos val="l"/>
        <c:title>
          <c:tx>
            <c:rich>
              <a:bodyPr vert="horz" rot="-5400000" anchor="ctr"/>
              <a:lstStyle/>
              <a:p>
                <a:pPr algn="ctr">
                  <a:defRPr/>
                </a:pPr>
                <a:r>
                  <a:rPr lang="en-US" cap="none" sz="900" b="1" i="0" u="none" baseline="0">
                    <a:latin typeface="Arial"/>
                    <a:ea typeface="Arial"/>
                    <a:cs typeface="Arial"/>
                  </a:rPr>
                  <a:t>1000 Euro</a:t>
                </a:r>
              </a:p>
            </c:rich>
          </c:tx>
          <c:layout>
            <c:manualLayout>
              <c:xMode val="factor"/>
              <c:yMode val="factor"/>
              <c:x val="-0.0045"/>
              <c:y val="0.0452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23135209"/>
        <c:crossesAt val="1"/>
        <c:crossBetween val="between"/>
        <c:dispUnits/>
        <c:majorUnit val="5000000"/>
      </c:valAx>
      <c:catAx>
        <c:axId val="62012611"/>
        <c:scaling>
          <c:orientation val="minMax"/>
        </c:scaling>
        <c:axPos val="b"/>
        <c:delete val="1"/>
        <c:majorTickMark val="in"/>
        <c:minorTickMark val="none"/>
        <c:tickLblPos val="nextTo"/>
        <c:crossAx val="21242588"/>
        <c:crossesAt val="100000"/>
        <c:auto val="0"/>
        <c:lblOffset val="100"/>
        <c:noMultiLvlLbl val="0"/>
      </c:catAx>
      <c:valAx>
        <c:axId val="21242588"/>
        <c:scaling>
          <c:orientation val="minMax"/>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325"/>
              <c:y val="0.039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62012611"/>
        <c:crosses val="max"/>
        <c:crossBetween val="between"/>
        <c:dispUnits/>
        <c:majorUnit val="25000"/>
      </c:valAx>
      <c:spPr>
        <a:ln w="12700">
          <a:solidFill>
            <a:srgbClr val="808080"/>
          </a:solidFill>
        </a:ln>
      </c:spPr>
    </c:plotArea>
    <c:legend>
      <c:legendPos val="b"/>
      <c:layout>
        <c:manualLayout>
          <c:xMode val="edge"/>
          <c:yMode val="edge"/>
          <c:x val="0.2045"/>
          <c:y val="0.91525"/>
          <c:w val="0.62075"/>
          <c:h val="0.065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und Exportquote nach Wirtschaftszweigen</a:t>
            </a:r>
            <a:r>
              <a:rPr lang="en-US" cap="none" sz="1200" b="1" i="0" u="sng" baseline="0">
                <a:latin typeface="Arial"/>
                <a:ea typeface="Arial"/>
                <a:cs typeface="Arial"/>
              </a:rPr>
              <a:t> </a:t>
            </a:r>
            <a:r>
              <a:rPr lang="en-US" cap="none" sz="1000" b="0" i="0" u="sng" baseline="0">
                <a:latin typeface="Arial"/>
                <a:ea typeface="Arial"/>
                <a:cs typeface="Arial"/>
              </a:rPr>
              <a:t>(Betriebsschwerpunkt)</a:t>
            </a:r>
          </a:p>
        </c:rich>
      </c:tx>
      <c:layout/>
      <c:spPr>
        <a:noFill/>
        <a:ln>
          <a:noFill/>
        </a:ln>
      </c:spPr>
    </c:title>
    <c:plotArea>
      <c:layout>
        <c:manualLayout>
          <c:xMode val="edge"/>
          <c:yMode val="edge"/>
          <c:x val="0.03975"/>
          <c:y val="0.127"/>
          <c:w val="0.872"/>
          <c:h val="0.867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DA    </c:v>
              </c:pt>
              <c:pt idx="1">
                <c:v>DE    </c:v>
              </c:pt>
              <c:pt idx="2">
                <c:v>DG24  </c:v>
              </c:pt>
              <c:pt idx="3">
                <c:v>DH25  </c:v>
              </c:pt>
              <c:pt idx="4">
                <c:v>DI26  </c:v>
              </c:pt>
              <c:pt idx="5">
                <c:v>DJ    </c:v>
              </c:pt>
              <c:pt idx="6">
                <c:v>DK29  </c:v>
              </c:pt>
              <c:pt idx="7">
                <c:v>DL    </c:v>
              </c:pt>
              <c:pt idx="8">
                <c:v>DM    </c:v>
              </c:pt>
            </c:strLit>
          </c:cat>
          <c:val>
            <c:numLit>
              <c:ptCount val="9"/>
              <c:pt idx="0">
                <c:v>579.094</c:v>
              </c:pt>
              <c:pt idx="1">
                <c:v>134.97</c:v>
              </c:pt>
              <c:pt idx="2">
                <c:v>208.45</c:v>
              </c:pt>
              <c:pt idx="3">
                <c:v>59.301</c:v>
              </c:pt>
              <c:pt idx="4">
                <c:v>11.812</c:v>
              </c:pt>
              <c:pt idx="5">
                <c:v>446.295</c:v>
              </c:pt>
              <c:pt idx="6">
                <c:v>199.998</c:v>
              </c:pt>
              <c:pt idx="7">
                <c:v>307.101</c:v>
              </c:pt>
              <c:pt idx="8">
                <c:v>415.688</c:v>
              </c:pt>
            </c:numLit>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DA    </c:v>
              </c:pt>
              <c:pt idx="1">
                <c:v>DE    </c:v>
              </c:pt>
              <c:pt idx="2">
                <c:v>DG24  </c:v>
              </c:pt>
              <c:pt idx="3">
                <c:v>DH25  </c:v>
              </c:pt>
              <c:pt idx="4">
                <c:v>DI26  </c:v>
              </c:pt>
              <c:pt idx="5">
                <c:v>DJ    </c:v>
              </c:pt>
              <c:pt idx="6">
                <c:v>DK29  </c:v>
              </c:pt>
              <c:pt idx="7">
                <c:v>DL    </c:v>
              </c:pt>
              <c:pt idx="8">
                <c:v>DM    </c:v>
              </c:pt>
            </c:strLit>
          </c:cat>
          <c:val>
            <c:numLit>
              <c:ptCount val="9"/>
              <c:pt idx="0">
                <c:v>89.771</c:v>
              </c:pt>
              <c:pt idx="1">
                <c:v>12.336</c:v>
              </c:pt>
              <c:pt idx="2">
                <c:v>67.69</c:v>
              </c:pt>
              <c:pt idx="3">
                <c:v>17.215</c:v>
              </c:pt>
              <c:pt idx="4">
                <c:v>5.871</c:v>
              </c:pt>
              <c:pt idx="5">
                <c:v>163.258</c:v>
              </c:pt>
              <c:pt idx="6">
                <c:v>102.782</c:v>
              </c:pt>
              <c:pt idx="7">
                <c:v>107.132</c:v>
              </c:pt>
              <c:pt idx="8">
                <c:v>288.536</c:v>
              </c:pt>
            </c:numLit>
          </c:val>
        </c:ser>
        <c:overlap val="100"/>
        <c:gapWidth val="60"/>
        <c:axId val="56965565"/>
        <c:axId val="42928038"/>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Lit>
              <c:ptCount val="9"/>
              <c:pt idx="0">
                <c:v>15.501973772824446</c:v>
              </c:pt>
              <c:pt idx="1">
                <c:v>9.139808846410313</c:v>
              </c:pt>
              <c:pt idx="2">
                <c:v>32.47301511153754</c:v>
              </c:pt>
              <c:pt idx="3">
                <c:v>29.029864589130028</c:v>
              </c:pt>
              <c:pt idx="4">
                <c:v>49.70369116153066</c:v>
              </c:pt>
              <c:pt idx="5">
                <c:v>36.58073695649738</c:v>
              </c:pt>
              <c:pt idx="6">
                <c:v>51.39151391513915</c:v>
              </c:pt>
              <c:pt idx="7">
                <c:v>34.88494013370194</c:v>
              </c:pt>
              <c:pt idx="8">
                <c:v>69.41167414022054</c:v>
              </c:pt>
            </c:numLit>
          </c:val>
          <c:smooth val="0"/>
        </c:ser>
        <c:dropLines>
          <c:spPr>
            <a:ln w="3175">
              <a:solidFill>
                <a:srgbClr val="C0C0C0"/>
              </a:solidFill>
              <a:prstDash val="sysDot"/>
            </a:ln>
          </c:spPr>
        </c:dropLines>
        <c:axId val="50808023"/>
        <c:axId val="54619024"/>
      </c:lineChart>
      <c:catAx>
        <c:axId val="56965565"/>
        <c:scaling>
          <c:orientation val="minMax"/>
        </c:scaling>
        <c:axPos val="b"/>
        <c:delete val="0"/>
        <c:numFmt formatCode="General" sourceLinked="1"/>
        <c:majorTickMark val="in"/>
        <c:minorTickMark val="none"/>
        <c:tickLblPos val="nextTo"/>
        <c:crossAx val="42928038"/>
        <c:crosses val="autoZero"/>
        <c:auto val="0"/>
        <c:lblOffset val="100"/>
        <c:noMultiLvlLbl val="0"/>
      </c:catAx>
      <c:valAx>
        <c:axId val="42928038"/>
        <c:scaling>
          <c:orientation val="minMax"/>
          <c:max val="800"/>
          <c:min val="0"/>
        </c:scaling>
        <c:axPos val="l"/>
        <c:title>
          <c:tx>
            <c:rich>
              <a:bodyPr vert="horz" rot="0" anchor="ctr"/>
              <a:lstStyle/>
              <a:p>
                <a:pPr algn="ctr">
                  <a:defRPr/>
                </a:pPr>
                <a:r>
                  <a:rPr lang="en-US" cap="none" sz="1000" b="0" i="0" u="none" baseline="0">
                    <a:latin typeface="Arial"/>
                    <a:ea typeface="Arial"/>
                    <a:cs typeface="Arial"/>
                  </a:rPr>
                  <a:t>Mill. Euro</a:t>
                </a:r>
              </a:p>
            </c:rich>
          </c:tx>
          <c:layout>
            <c:manualLayout>
              <c:xMode val="factor"/>
              <c:yMode val="factor"/>
              <c:x val="0.03"/>
              <c:y val="0.13825"/>
            </c:manualLayout>
          </c:layout>
          <c:overlay val="0"/>
          <c:spPr>
            <a:noFill/>
            <a:ln>
              <a:noFill/>
            </a:ln>
          </c:spPr>
        </c:title>
        <c:delete val="0"/>
        <c:numFmt formatCode="#\ ###\ ###;\-#\ ###\ ###;0" sourceLinked="0"/>
        <c:majorTickMark val="out"/>
        <c:minorTickMark val="none"/>
        <c:tickLblPos val="nextTo"/>
        <c:crossAx val="56965565"/>
        <c:crossesAt val="1"/>
        <c:crossBetween val="between"/>
        <c:dispUnits/>
        <c:majorUnit val="100"/>
        <c:minorUnit val="20"/>
      </c:valAx>
      <c:catAx>
        <c:axId val="50808023"/>
        <c:scaling>
          <c:orientation val="minMax"/>
        </c:scaling>
        <c:axPos val="b"/>
        <c:delete val="1"/>
        <c:majorTickMark val="in"/>
        <c:minorTickMark val="none"/>
        <c:tickLblPos val="nextTo"/>
        <c:crossAx val="54619024"/>
        <c:crosses val="autoZero"/>
        <c:auto val="0"/>
        <c:lblOffset val="100"/>
        <c:noMultiLvlLbl val="0"/>
      </c:catAx>
      <c:valAx>
        <c:axId val="54619024"/>
        <c:scaling>
          <c:orientation val="minMax"/>
        </c:scaling>
        <c:axPos val="l"/>
        <c:title>
          <c:tx>
            <c:rich>
              <a:bodyPr vert="horz" rot="0" anchor="ctr"/>
              <a:lstStyle/>
              <a:p>
                <a:pPr algn="ctr">
                  <a:defRPr/>
                </a:pPr>
                <a:r>
                  <a:rPr lang="en-US" cap="none" sz="1000" b="0" i="0" u="none" baseline="0">
                    <a:latin typeface="Arial"/>
                    <a:ea typeface="Arial"/>
                    <a:cs typeface="Arial"/>
                  </a:rPr>
                  <a:t>Exportquote in %</a:t>
                </a:r>
              </a:p>
            </c:rich>
          </c:tx>
          <c:layout>
            <c:manualLayout>
              <c:xMode val="factor"/>
              <c:yMode val="factor"/>
              <c:x val="0.0395"/>
              <c:y val="0.139"/>
            </c:manualLayout>
          </c:layout>
          <c:overlay val="0"/>
          <c:spPr>
            <a:noFill/>
            <a:ln>
              <a:noFill/>
            </a:ln>
          </c:spPr>
        </c:title>
        <c:delete val="0"/>
        <c:numFmt formatCode="#\ ##0.0;#\ ##0.0;0" sourceLinked="0"/>
        <c:majorTickMark val="out"/>
        <c:minorTickMark val="none"/>
        <c:tickLblPos val="nextTo"/>
        <c:crossAx val="50808023"/>
        <c:crosses val="max"/>
        <c:crossBetween val="between"/>
        <c:dispUnits/>
      </c:valAx>
      <c:spPr>
        <a:noFill/>
        <a:ln>
          <a:noFill/>
        </a:ln>
      </c:spPr>
    </c:plotArea>
    <c:legend>
      <c:legendPos val="r"/>
      <c:layout>
        <c:manualLayout>
          <c:xMode val="edge"/>
          <c:yMode val="edge"/>
          <c:x val="0.20625"/>
          <c:y val="0.2055"/>
          <c:w val="0.21475"/>
          <c:h val="0.110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und Exportquote nach Wirtschaftszweigen</a:t>
            </a:r>
            <a:r>
              <a:rPr lang="en-US" cap="none" sz="1200" b="1" i="0" u="sng" baseline="0">
                <a:latin typeface="Arial"/>
                <a:ea typeface="Arial"/>
                <a:cs typeface="Arial"/>
              </a:rPr>
              <a:t> </a:t>
            </a:r>
            <a:r>
              <a:rPr lang="en-US" cap="none" sz="1000" b="0" i="0" u="sng" baseline="0">
                <a:latin typeface="Arial"/>
                <a:ea typeface="Arial"/>
                <a:cs typeface="Arial"/>
              </a:rPr>
              <a:t>(Betriebsschwerpunkt)</a:t>
            </a:r>
          </a:p>
        </c:rich>
      </c:tx>
      <c:layout/>
      <c:spPr>
        <a:noFill/>
        <a:ln>
          <a:noFill/>
        </a:ln>
      </c:spPr>
    </c:title>
    <c:plotArea>
      <c:layout>
        <c:manualLayout>
          <c:xMode val="edge"/>
          <c:yMode val="edge"/>
          <c:x val="0.06225"/>
          <c:y val="0.17125"/>
          <c:w val="0.801"/>
          <c:h val="0.82"/>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C</c:v>
              </c:pt>
              <c:pt idx="1">
                <c:v>DA</c:v>
              </c:pt>
              <c:pt idx="2">
                <c:v>DB</c:v>
              </c:pt>
              <c:pt idx="3">
                <c:v>DD/DF</c:v>
              </c:pt>
              <c:pt idx="4">
                <c:v>DE</c:v>
              </c:pt>
              <c:pt idx="5">
                <c:v>DG</c:v>
              </c:pt>
              <c:pt idx="6">
                <c:v>DH</c:v>
              </c:pt>
              <c:pt idx="7">
                <c:v>DI</c:v>
              </c:pt>
              <c:pt idx="8">
                <c:v>DJ</c:v>
              </c:pt>
              <c:pt idx="9">
                <c:v>DK</c:v>
              </c:pt>
              <c:pt idx="10">
                <c:v>DL</c:v>
              </c:pt>
              <c:pt idx="11">
                <c:v>DM</c:v>
              </c:pt>
              <c:pt idx="12">
                <c:v>DN</c:v>
              </c:pt>
            </c:strLit>
          </c:cat>
          <c:val>
            <c:numLit>
              <c:ptCount val="13"/>
              <c:pt idx="0">
                <c:v>47.604</c:v>
              </c:pt>
              <c:pt idx="1">
                <c:v>395.697</c:v>
              </c:pt>
              <c:pt idx="2">
                <c:v>13.592</c:v>
              </c:pt>
              <c:pt idx="3">
                <c:v>212.879</c:v>
              </c:pt>
              <c:pt idx="4">
                <c:v>206.21</c:v>
              </c:pt>
              <c:pt idx="5">
                <c:v>414.806</c:v>
              </c:pt>
              <c:pt idx="6">
                <c:v>86.017</c:v>
              </c:pt>
              <c:pt idx="7">
                <c:v>40.176</c:v>
              </c:pt>
              <c:pt idx="8">
                <c:v>92.77</c:v>
              </c:pt>
              <c:pt idx="9">
                <c:v>309.645</c:v>
              </c:pt>
              <c:pt idx="10">
                <c:v>483.148</c:v>
              </c:pt>
              <c:pt idx="11">
                <c:v>139.058</c:v>
              </c:pt>
              <c:pt idx="12">
                <c:v>43.058</c:v>
              </c:pt>
            </c:numLit>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C</c:v>
              </c:pt>
              <c:pt idx="1">
                <c:v>DA</c:v>
              </c:pt>
              <c:pt idx="2">
                <c:v>DB</c:v>
              </c:pt>
              <c:pt idx="3">
                <c:v>DD/DF</c:v>
              </c:pt>
              <c:pt idx="4">
                <c:v>DE</c:v>
              </c:pt>
              <c:pt idx="5">
                <c:v>DG</c:v>
              </c:pt>
              <c:pt idx="6">
                <c:v>DH</c:v>
              </c:pt>
              <c:pt idx="7">
                <c:v>DI</c:v>
              </c:pt>
              <c:pt idx="8">
                <c:v>DJ</c:v>
              </c:pt>
              <c:pt idx="9">
                <c:v>DK</c:v>
              </c:pt>
              <c:pt idx="10">
                <c:v>DL</c:v>
              </c:pt>
              <c:pt idx="11">
                <c:v>DM</c:v>
              </c:pt>
              <c:pt idx="12">
                <c:v>DN</c:v>
              </c:pt>
            </c:strLit>
          </c:cat>
          <c:val>
            <c:numLit>
              <c:ptCount val="13"/>
              <c:pt idx="0">
                <c:v>0.489</c:v>
              </c:pt>
              <c:pt idx="1">
                <c:v>65.435</c:v>
              </c:pt>
              <c:pt idx="2">
                <c:v>4.417</c:v>
              </c:pt>
              <c:pt idx="3">
                <c:v>41.961</c:v>
              </c:pt>
              <c:pt idx="4">
                <c:v>47.594</c:v>
              </c:pt>
              <c:pt idx="5">
                <c:v>192.067</c:v>
              </c:pt>
              <c:pt idx="6">
                <c:v>34.605</c:v>
              </c:pt>
              <c:pt idx="7">
                <c:v>11.878</c:v>
              </c:pt>
              <c:pt idx="8">
                <c:v>24.642</c:v>
              </c:pt>
              <c:pt idx="9">
                <c:v>181.132</c:v>
              </c:pt>
              <c:pt idx="10">
                <c:v>327.176</c:v>
              </c:pt>
              <c:pt idx="11">
                <c:v>92.348</c:v>
              </c:pt>
              <c:pt idx="12">
                <c:v>24.216</c:v>
              </c:pt>
            </c:numLit>
          </c:val>
        </c:ser>
        <c:overlap val="100"/>
        <c:gapWidth val="20"/>
        <c:axId val="21809169"/>
        <c:axId val="62064794"/>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Lit>
              <c:ptCount val="13"/>
              <c:pt idx="0">
                <c:v>1.02722460297454</c:v>
              </c:pt>
              <c:pt idx="1">
                <c:v>16.536642936388198</c:v>
              </c:pt>
              <c:pt idx="2">
                <c:v>32.4970570924073</c:v>
              </c:pt>
              <c:pt idx="3">
                <c:v>19.7111974407997</c:v>
              </c:pt>
              <c:pt idx="4">
                <c:v>23.080354977935112</c:v>
              </c:pt>
              <c:pt idx="5">
                <c:v>46.30285000699122</c:v>
              </c:pt>
              <c:pt idx="6">
                <c:v>40.23041956822488</c:v>
              </c:pt>
              <c:pt idx="7">
                <c:v>29.564914376742337</c:v>
              </c:pt>
              <c:pt idx="8">
                <c:v>26.56246631454134</c:v>
              </c:pt>
              <c:pt idx="9">
                <c:v>58.49666553634</c:v>
              </c:pt>
              <c:pt idx="10">
                <c:v>67.7175523856044</c:v>
              </c:pt>
              <c:pt idx="11">
                <c:v>66.40969954982813</c:v>
              </c:pt>
              <c:pt idx="12">
                <c:v>56.24041989874124</c:v>
              </c:pt>
            </c:numLit>
          </c:val>
          <c:smooth val="0"/>
        </c:ser>
        <c:dropLines>
          <c:spPr>
            <a:ln w="3175">
              <a:solidFill>
                <a:srgbClr val="C0C0C0"/>
              </a:solidFill>
              <a:prstDash val="sysDot"/>
            </a:ln>
          </c:spPr>
        </c:dropLines>
        <c:axId val="21712235"/>
        <c:axId val="61192388"/>
      </c:lineChart>
      <c:catAx>
        <c:axId val="21809169"/>
        <c:scaling>
          <c:orientation val="minMax"/>
        </c:scaling>
        <c:axPos val="b"/>
        <c:delete val="0"/>
        <c:numFmt formatCode="General" sourceLinked="1"/>
        <c:majorTickMark val="in"/>
        <c:minorTickMark val="none"/>
        <c:tickLblPos val="nextTo"/>
        <c:crossAx val="62064794"/>
        <c:crosses val="autoZero"/>
        <c:auto val="0"/>
        <c:lblOffset val="100"/>
        <c:noMultiLvlLbl val="0"/>
      </c:catAx>
      <c:valAx>
        <c:axId val="62064794"/>
        <c:scaling>
          <c:orientation val="minMax"/>
        </c:scaling>
        <c:axPos val="l"/>
        <c:title>
          <c:tx>
            <c:rich>
              <a:bodyPr vert="horz" rot="0" anchor="ctr"/>
              <a:lstStyle/>
              <a:p>
                <a:pPr algn="ctr">
                  <a:defRPr/>
                </a:pPr>
                <a:r>
                  <a:rPr lang="en-US" cap="none" sz="1000" b="0" i="0" u="none" baseline="0">
                    <a:latin typeface="Arial"/>
                    <a:ea typeface="Arial"/>
                    <a:cs typeface="Arial"/>
                  </a:rPr>
                  <a:t>Mill. Euro</a:t>
                </a:r>
              </a:p>
            </c:rich>
          </c:tx>
          <c:layout>
            <c:manualLayout>
              <c:xMode val="factor"/>
              <c:yMode val="factor"/>
              <c:x val="0.0285"/>
              <c:y val="0.13925"/>
            </c:manualLayout>
          </c:layout>
          <c:overlay val="0"/>
          <c:spPr>
            <a:noFill/>
            <a:ln>
              <a:noFill/>
            </a:ln>
          </c:spPr>
        </c:title>
        <c:delete val="0"/>
        <c:numFmt formatCode="#\ ###\ ###;\-#\ ###\ ###;0" sourceLinked="0"/>
        <c:majorTickMark val="out"/>
        <c:minorTickMark val="none"/>
        <c:tickLblPos val="nextTo"/>
        <c:crossAx val="21809169"/>
        <c:crossesAt val="1"/>
        <c:crossBetween val="between"/>
        <c:dispUnits/>
      </c:valAx>
      <c:catAx>
        <c:axId val="21712235"/>
        <c:scaling>
          <c:orientation val="minMax"/>
        </c:scaling>
        <c:axPos val="b"/>
        <c:delete val="1"/>
        <c:majorTickMark val="in"/>
        <c:minorTickMark val="none"/>
        <c:tickLblPos val="nextTo"/>
        <c:crossAx val="61192388"/>
        <c:crosses val="autoZero"/>
        <c:auto val="0"/>
        <c:lblOffset val="100"/>
        <c:noMultiLvlLbl val="0"/>
      </c:catAx>
      <c:valAx>
        <c:axId val="61192388"/>
        <c:scaling>
          <c:orientation val="minMax"/>
        </c:scaling>
        <c:axPos val="l"/>
        <c:title>
          <c:tx>
            <c:rich>
              <a:bodyPr vert="horz" rot="0" anchor="ctr"/>
              <a:lstStyle/>
              <a:p>
                <a:pPr algn="ctr">
                  <a:defRPr/>
                </a:pPr>
                <a:r>
                  <a:rPr lang="en-US" cap="none" sz="1000" b="0" i="0" u="none" baseline="0">
                    <a:latin typeface="Arial"/>
                    <a:ea typeface="Arial"/>
                    <a:cs typeface="Arial"/>
                  </a:rPr>
                  <a:t>Exportquote in %</a:t>
                </a:r>
              </a:p>
            </c:rich>
          </c:tx>
          <c:layout>
            <c:manualLayout>
              <c:xMode val="factor"/>
              <c:yMode val="factor"/>
              <c:x val="0.035"/>
              <c:y val="0.13925"/>
            </c:manualLayout>
          </c:layout>
          <c:overlay val="0"/>
          <c:spPr>
            <a:noFill/>
            <a:ln>
              <a:noFill/>
            </a:ln>
          </c:spPr>
        </c:title>
        <c:delete val="0"/>
        <c:numFmt formatCode="#\ ##0.0;#\ ##0.0;0" sourceLinked="0"/>
        <c:majorTickMark val="out"/>
        <c:minorTickMark val="none"/>
        <c:tickLblPos val="nextTo"/>
        <c:crossAx val="21712235"/>
        <c:crosses val="max"/>
        <c:crossBetween val="between"/>
        <c:dispUnits/>
      </c:valAx>
      <c:spPr>
        <a:noFill/>
        <a:ln>
          <a:noFill/>
        </a:ln>
      </c:spPr>
    </c:plotArea>
    <c:legend>
      <c:legendPos val="r"/>
      <c:layout>
        <c:manualLayout>
          <c:xMode val="edge"/>
          <c:yMode val="edge"/>
          <c:x val="0.1595"/>
          <c:y val="0.212"/>
          <c:w val="0.21225"/>
          <c:h val="0.11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cdr:x>
      <cdr:y>0.11225</cdr:y>
    </cdr:from>
    <cdr:to>
      <cdr:x>0.934</cdr:x>
      <cdr:y>0.11225</cdr:y>
    </cdr:to>
    <cdr:sp>
      <cdr:nvSpPr>
        <cdr:cNvPr id="1" name="Line 1"/>
        <cdr:cNvSpPr>
          <a:spLocks/>
        </cdr:cNvSpPr>
      </cdr:nvSpPr>
      <cdr:spPr>
        <a:xfrm flipV="1">
          <a:off x="752475" y="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51</xdr:row>
      <xdr:rowOff>0</xdr:rowOff>
    </xdr:from>
    <xdr:to>
      <xdr:col>7</xdr:col>
      <xdr:colOff>257175</xdr:colOff>
      <xdr:row>51</xdr:row>
      <xdr:rowOff>0</xdr:rowOff>
    </xdr:to>
    <xdr:graphicFrame>
      <xdr:nvGraphicFramePr>
        <xdr:cNvPr id="1" name="Chart 1"/>
        <xdr:cNvGraphicFramePr/>
      </xdr:nvGraphicFramePr>
      <xdr:xfrm>
        <a:off x="695325" y="8048625"/>
        <a:ext cx="47720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51</xdr:row>
      <xdr:rowOff>0</xdr:rowOff>
    </xdr:from>
    <xdr:to>
      <xdr:col>6</xdr:col>
      <xdr:colOff>733425</xdr:colOff>
      <xdr:row>51</xdr:row>
      <xdr:rowOff>0</xdr:rowOff>
    </xdr:to>
    <xdr:sp>
      <xdr:nvSpPr>
        <xdr:cNvPr id="2" name="Text 10"/>
        <xdr:cNvSpPr txBox="1">
          <a:spLocks noChangeArrowheads="1"/>
        </xdr:cNvSpPr>
      </xdr:nvSpPr>
      <xdr:spPr>
        <a:xfrm>
          <a:off x="1295400" y="8048625"/>
          <a:ext cx="3838575" cy="0"/>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51</xdr:row>
      <xdr:rowOff>0</xdr:rowOff>
    </xdr:from>
    <xdr:to>
      <xdr:col>5</xdr:col>
      <xdr:colOff>38100</xdr:colOff>
      <xdr:row>51</xdr:row>
      <xdr:rowOff>0</xdr:rowOff>
    </xdr:to>
    <xdr:sp>
      <xdr:nvSpPr>
        <xdr:cNvPr id="3" name="Line 3"/>
        <xdr:cNvSpPr>
          <a:spLocks/>
        </xdr:cNvSpPr>
      </xdr:nvSpPr>
      <xdr:spPr>
        <a:xfrm>
          <a:off x="3629025" y="804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4</xdr:row>
      <xdr:rowOff>133350</xdr:rowOff>
    </xdr:from>
    <xdr:to>
      <xdr:col>7</xdr:col>
      <xdr:colOff>800100</xdr:colOff>
      <xdr:row>25</xdr:row>
      <xdr:rowOff>114300</xdr:rowOff>
    </xdr:to>
    <xdr:graphicFrame>
      <xdr:nvGraphicFramePr>
        <xdr:cNvPr id="4" name="Chart 6"/>
        <xdr:cNvGraphicFramePr/>
      </xdr:nvGraphicFramePr>
      <xdr:xfrm>
        <a:off x="504825" y="1019175"/>
        <a:ext cx="5505450" cy="3181350"/>
      </xdr:xfrm>
      <a:graphic>
        <a:graphicData uri="http://schemas.openxmlformats.org/drawingml/2006/chart">
          <c:chart xmlns:c="http://schemas.openxmlformats.org/drawingml/2006/chart" r:id="rId2"/>
        </a:graphicData>
      </a:graphic>
    </xdr:graphicFrame>
    <xdr:clientData/>
  </xdr:twoCellAnchor>
  <xdr:twoCellAnchor>
    <xdr:from>
      <xdr:col>0</xdr:col>
      <xdr:colOff>495300</xdr:colOff>
      <xdr:row>26</xdr:row>
      <xdr:rowOff>104775</xdr:rowOff>
    </xdr:from>
    <xdr:to>
      <xdr:col>8</xdr:col>
      <xdr:colOff>9525</xdr:colOff>
      <xdr:row>47</xdr:row>
      <xdr:rowOff>28575</xdr:rowOff>
    </xdr:to>
    <xdr:graphicFrame>
      <xdr:nvGraphicFramePr>
        <xdr:cNvPr id="5" name="Chart 7"/>
        <xdr:cNvGraphicFramePr/>
      </xdr:nvGraphicFramePr>
      <xdr:xfrm>
        <a:off x="495300" y="4343400"/>
        <a:ext cx="5534025" cy="31242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123825</xdr:rowOff>
    </xdr:from>
    <xdr:to>
      <xdr:col>4</xdr:col>
      <xdr:colOff>838200</xdr:colOff>
      <xdr:row>50</xdr:row>
      <xdr:rowOff>104775</xdr:rowOff>
    </xdr:to>
    <xdr:graphicFrame>
      <xdr:nvGraphicFramePr>
        <xdr:cNvPr id="1" name="Chart 2"/>
        <xdr:cNvGraphicFramePr/>
      </xdr:nvGraphicFramePr>
      <xdr:xfrm>
        <a:off x="0" y="4848225"/>
        <a:ext cx="7239000" cy="4352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77177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77177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9525</xdr:rowOff>
    </xdr:from>
    <xdr:to>
      <xdr:col>4</xdr:col>
      <xdr:colOff>866775</xdr:colOff>
      <xdr:row>51</xdr:row>
      <xdr:rowOff>85725</xdr:rowOff>
    </xdr:to>
    <xdr:graphicFrame>
      <xdr:nvGraphicFramePr>
        <xdr:cNvPr id="1" name="Chart 3"/>
        <xdr:cNvGraphicFramePr/>
      </xdr:nvGraphicFramePr>
      <xdr:xfrm>
        <a:off x="0" y="5991225"/>
        <a:ext cx="7315200" cy="4124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41935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41935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25</xdr:row>
      <xdr:rowOff>0</xdr:rowOff>
    </xdr:from>
    <xdr:to>
      <xdr:col>2</xdr:col>
      <xdr:colOff>161925</xdr:colOff>
      <xdr:row>25</xdr:row>
      <xdr:rowOff>0</xdr:rowOff>
    </xdr:to>
    <xdr:grpSp>
      <xdr:nvGrpSpPr>
        <xdr:cNvPr id="7" name="Group 7"/>
        <xdr:cNvGrpSpPr>
          <a:grpSpLocks/>
        </xdr:cNvGrpSpPr>
      </xdr:nvGrpSpPr>
      <xdr:grpSpPr>
        <a:xfrm>
          <a:off x="0" y="6210300"/>
          <a:ext cx="2581275" cy="0"/>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9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25</xdr:row>
      <xdr:rowOff>0</xdr:rowOff>
    </xdr:from>
    <xdr:to>
      <xdr:col>2</xdr:col>
      <xdr:colOff>161925</xdr:colOff>
      <xdr:row>25</xdr:row>
      <xdr:rowOff>0</xdr:rowOff>
    </xdr:to>
    <xdr:grpSp>
      <xdr:nvGrpSpPr>
        <xdr:cNvPr id="10" name="Group 10"/>
        <xdr:cNvGrpSpPr>
          <a:grpSpLocks/>
        </xdr:cNvGrpSpPr>
      </xdr:nvGrpSpPr>
      <xdr:grpSpPr>
        <a:xfrm>
          <a:off x="0" y="6210300"/>
          <a:ext cx="2581275" cy="0"/>
          <a:chOff x="0" y="-284992"/>
          <a:chExt cx="20080" cy="341"/>
        </a:xfrm>
        <a:solidFill>
          <a:srgbClr val="FFFFFF"/>
        </a:solidFill>
      </xdr:grpSpPr>
      <xdr:sp>
        <xdr:nvSpPr>
          <xdr:cNvPr id="11"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900" b="0" i="0" u="none" baseline="0">
                <a:latin typeface="Arial"/>
                <a:ea typeface="Arial"/>
                <a:cs typeface="Arial"/>
              </a:rPr>
              <a:t>x) Durchschnitt der drei Vormonate ^= 100</a:t>
            </a:r>
          </a:p>
        </xdr:txBody>
      </xdr:sp>
      <xdr:sp>
        <xdr:nvSpPr>
          <xdr:cNvPr id="12"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ruhnch\Lokale%20Einstellungen\Temporary%20Internet%20Files\OLK59\Hilfstabellen\Hilfst.%20AE-%20Berich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oleObject" Target="../embeddings/oleObject_15_0.bin"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A11" sqref="A11"/>
    </sheetView>
  </sheetViews>
  <sheetFormatPr defaultColWidth="11.421875" defaultRowHeight="12.75"/>
  <cols>
    <col min="1" max="1" width="17.28125" style="462" customWidth="1"/>
    <col min="2" max="4" width="11.8515625" style="462" customWidth="1"/>
    <col min="5" max="5" width="12.421875" style="462" customWidth="1"/>
    <col min="6" max="7" width="11.8515625" style="462" customWidth="1"/>
    <col min="8" max="8" width="7.140625" style="462" customWidth="1"/>
    <col min="9" max="16384" width="11.421875" style="428" customWidth="1"/>
  </cols>
  <sheetData>
    <row r="1" spans="1:8" ht="19.5" customHeight="1">
      <c r="A1" s="424"/>
      <c r="B1" s="425" t="s">
        <v>227</v>
      </c>
      <c r="C1" s="426"/>
      <c r="D1" s="426"/>
      <c r="E1" s="426"/>
      <c r="F1" s="426"/>
      <c r="G1" s="426"/>
      <c r="H1" s="427"/>
    </row>
    <row r="2" spans="1:8" ht="19.5" customHeight="1">
      <c r="A2" s="429"/>
      <c r="B2" s="430" t="s">
        <v>228</v>
      </c>
      <c r="C2" s="431"/>
      <c r="D2" s="431"/>
      <c r="E2" s="431"/>
      <c r="F2" s="431"/>
      <c r="G2" s="431"/>
      <c r="H2" s="432"/>
    </row>
    <row r="3" spans="1:8" ht="12.75">
      <c r="A3" s="433"/>
      <c r="B3" s="434" t="s">
        <v>229</v>
      </c>
      <c r="C3" s="435"/>
      <c r="D3" s="435"/>
      <c r="E3" s="435"/>
      <c r="F3" s="435"/>
      <c r="G3" s="435"/>
      <c r="H3" s="436"/>
    </row>
    <row r="4" spans="1:8" ht="12.75">
      <c r="A4" s="437" t="s">
        <v>230</v>
      </c>
      <c r="B4" s="438" t="s">
        <v>231</v>
      </c>
      <c r="C4" s="438"/>
      <c r="D4" s="439"/>
      <c r="E4" s="438" t="s">
        <v>232</v>
      </c>
      <c r="F4" s="438" t="s">
        <v>233</v>
      </c>
      <c r="G4" s="438"/>
      <c r="H4" s="439"/>
    </row>
    <row r="5" spans="1:8" ht="12.75">
      <c r="A5" s="440" t="s">
        <v>234</v>
      </c>
      <c r="B5" s="441" t="s">
        <v>235</v>
      </c>
      <c r="C5" s="441"/>
      <c r="D5" s="444"/>
      <c r="E5" s="441" t="s">
        <v>234</v>
      </c>
      <c r="F5" s="441" t="s">
        <v>236</v>
      </c>
      <c r="G5" s="441"/>
      <c r="H5" s="444"/>
    </row>
    <row r="6" spans="1:8" ht="12.75">
      <c r="A6" s="440" t="s">
        <v>237</v>
      </c>
      <c r="B6" s="445" t="s">
        <v>238</v>
      </c>
      <c r="C6" s="441"/>
      <c r="D6" s="444"/>
      <c r="E6" s="441" t="s">
        <v>237</v>
      </c>
      <c r="F6" s="445" t="s">
        <v>239</v>
      </c>
      <c r="G6" s="446"/>
      <c r="H6" s="444"/>
    </row>
    <row r="7" spans="1:8" ht="12.75">
      <c r="A7" s="440" t="s">
        <v>240</v>
      </c>
      <c r="B7" s="445" t="s">
        <v>241</v>
      </c>
      <c r="C7" s="441"/>
      <c r="D7" s="444"/>
      <c r="E7" s="441" t="s">
        <v>240</v>
      </c>
      <c r="F7" s="445" t="s">
        <v>242</v>
      </c>
      <c r="G7" s="446"/>
      <c r="H7" s="444"/>
    </row>
    <row r="8" spans="1:8" ht="12.75">
      <c r="A8" s="447" t="s">
        <v>243</v>
      </c>
      <c r="B8" s="465" t="s">
        <v>244</v>
      </c>
      <c r="C8" s="466"/>
      <c r="D8" s="467"/>
      <c r="E8" s="448" t="s">
        <v>243</v>
      </c>
      <c r="F8" s="466" t="s">
        <v>245</v>
      </c>
      <c r="G8" s="466"/>
      <c r="H8" s="467"/>
    </row>
    <row r="9" spans="1:8" ht="12.75">
      <c r="A9" s="437"/>
      <c r="B9" s="438"/>
      <c r="C9" s="438"/>
      <c r="D9" s="438"/>
      <c r="E9" s="438"/>
      <c r="F9" s="438"/>
      <c r="G9" s="438"/>
      <c r="H9" s="439"/>
    </row>
    <row r="10" spans="1:8" ht="12.75">
      <c r="A10" s="449" t="s">
        <v>246</v>
      </c>
      <c r="B10" s="441"/>
      <c r="C10" s="441"/>
      <c r="D10" s="441"/>
      <c r="E10" s="441"/>
      <c r="F10" s="441"/>
      <c r="G10" s="441"/>
      <c r="H10" s="444"/>
    </row>
    <row r="11" spans="1:8" ht="12.75">
      <c r="A11" s="450" t="s">
        <v>256</v>
      </c>
      <c r="B11" s="451"/>
      <c r="C11" s="452"/>
      <c r="D11" s="452"/>
      <c r="E11" s="452"/>
      <c r="F11" s="452"/>
      <c r="G11" s="453"/>
      <c r="H11" s="454"/>
    </row>
    <row r="12" spans="1:8" ht="12.75">
      <c r="A12" s="455" t="s">
        <v>257</v>
      </c>
      <c r="B12" s="451"/>
      <c r="C12" s="452"/>
      <c r="D12" s="452"/>
      <c r="E12" s="452"/>
      <c r="F12" s="452"/>
      <c r="G12" s="453"/>
      <c r="H12" s="454"/>
    </row>
    <row r="13" spans="1:8" ht="12.75">
      <c r="A13" s="456"/>
      <c r="B13" s="451"/>
      <c r="C13" s="451"/>
      <c r="D13" s="451"/>
      <c r="E13" s="451"/>
      <c r="F13" s="451"/>
      <c r="G13" s="441"/>
      <c r="H13" s="444"/>
    </row>
    <row r="14" spans="1:8" ht="12.75">
      <c r="A14" s="440"/>
      <c r="B14" s="441"/>
      <c r="C14" s="441"/>
      <c r="D14" s="441"/>
      <c r="E14" s="441"/>
      <c r="F14" s="441"/>
      <c r="G14" s="441"/>
      <c r="H14" s="444"/>
    </row>
    <row r="15" spans="1:8" ht="12.75">
      <c r="A15" s="440" t="s">
        <v>247</v>
      </c>
      <c r="B15" s="441"/>
      <c r="C15" s="457"/>
      <c r="D15" s="457"/>
      <c r="E15" s="457"/>
      <c r="F15" s="457"/>
      <c r="G15" s="441" t="s">
        <v>248</v>
      </c>
      <c r="H15" s="444"/>
    </row>
    <row r="16" spans="1:8" ht="12.75">
      <c r="A16" s="437" t="s">
        <v>249</v>
      </c>
      <c r="B16" s="470" t="s">
        <v>250</v>
      </c>
      <c r="C16" s="470"/>
      <c r="D16" s="470"/>
      <c r="E16" s="471"/>
      <c r="F16" s="457"/>
      <c r="G16" s="468">
        <v>39723</v>
      </c>
      <c r="H16" s="469"/>
    </row>
    <row r="17" spans="1:8" ht="12.75">
      <c r="A17" s="440" t="s">
        <v>237</v>
      </c>
      <c r="B17" s="463" t="s">
        <v>251</v>
      </c>
      <c r="C17" s="463"/>
      <c r="D17" s="463"/>
      <c r="E17" s="464"/>
      <c r="F17" s="441"/>
      <c r="G17" s="441"/>
      <c r="H17" s="444"/>
    </row>
    <row r="18" spans="1:8" ht="12.75">
      <c r="A18" s="447" t="s">
        <v>243</v>
      </c>
      <c r="B18" s="478" t="s">
        <v>255</v>
      </c>
      <c r="C18" s="479"/>
      <c r="D18" s="479"/>
      <c r="E18" s="458"/>
      <c r="F18" s="441"/>
      <c r="G18" s="441"/>
      <c r="H18" s="444"/>
    </row>
    <row r="19" spans="1:8" ht="12.75">
      <c r="A19" s="440"/>
      <c r="B19" s="441"/>
      <c r="C19" s="441"/>
      <c r="D19" s="441"/>
      <c r="E19" s="441"/>
      <c r="F19" s="441"/>
      <c r="G19" s="441"/>
      <c r="H19" s="444"/>
    </row>
    <row r="20" spans="1:8" ht="27" customHeight="1">
      <c r="A20" s="475" t="s">
        <v>252</v>
      </c>
      <c r="B20" s="476"/>
      <c r="C20" s="476"/>
      <c r="D20" s="476"/>
      <c r="E20" s="476"/>
      <c r="F20" s="476"/>
      <c r="G20" s="476"/>
      <c r="H20" s="477"/>
    </row>
    <row r="21" spans="1:8" ht="28.5" customHeight="1">
      <c r="A21" s="472" t="s">
        <v>253</v>
      </c>
      <c r="B21" s="473"/>
      <c r="C21" s="473"/>
      <c r="D21" s="473"/>
      <c r="E21" s="473"/>
      <c r="F21" s="473"/>
      <c r="G21" s="473"/>
      <c r="H21" s="474"/>
    </row>
    <row r="22" spans="1:8" ht="12.75">
      <c r="A22" s="480" t="s">
        <v>254</v>
      </c>
      <c r="B22" s="481"/>
      <c r="C22" s="481"/>
      <c r="D22" s="481"/>
      <c r="E22" s="481"/>
      <c r="F22" s="481"/>
      <c r="G22" s="481"/>
      <c r="H22" s="482"/>
    </row>
    <row r="23" spans="1:8" ht="12.75">
      <c r="A23" s="459"/>
      <c r="B23" s="460"/>
      <c r="C23" s="460"/>
      <c r="D23" s="460"/>
      <c r="E23" s="460"/>
      <c r="F23" s="460"/>
      <c r="G23" s="460"/>
      <c r="H23" s="461"/>
    </row>
    <row r="24" spans="1:8" ht="12">
      <c r="A24" s="428"/>
      <c r="B24" s="428"/>
      <c r="C24" s="428"/>
      <c r="D24" s="428"/>
      <c r="E24" s="428"/>
      <c r="F24" s="428"/>
      <c r="G24" s="428"/>
      <c r="H24" s="428"/>
    </row>
    <row r="25" spans="1:8" ht="12">
      <c r="A25" s="428"/>
      <c r="B25" s="428"/>
      <c r="C25" s="428"/>
      <c r="D25" s="428"/>
      <c r="E25" s="428"/>
      <c r="F25" s="428"/>
      <c r="G25" s="428"/>
      <c r="H25" s="428"/>
    </row>
    <row r="26" spans="1:8" ht="12">
      <c r="A26" s="428"/>
      <c r="B26" s="428"/>
      <c r="C26" s="428"/>
      <c r="D26" s="428"/>
      <c r="E26" s="428"/>
      <c r="F26" s="428"/>
      <c r="G26" s="428"/>
      <c r="H26" s="428"/>
    </row>
    <row r="27" spans="1:8" ht="12">
      <c r="A27" s="428"/>
      <c r="B27" s="428"/>
      <c r="C27" s="428"/>
      <c r="D27" s="428"/>
      <c r="E27" s="428"/>
      <c r="F27" s="428"/>
      <c r="G27" s="428"/>
      <c r="H27" s="428"/>
    </row>
    <row r="28" spans="1:8" ht="12">
      <c r="A28" s="428"/>
      <c r="B28" s="428"/>
      <c r="C28" s="428"/>
      <c r="D28" s="428"/>
      <c r="E28" s="428"/>
      <c r="F28" s="428"/>
      <c r="G28" s="428"/>
      <c r="H28" s="428"/>
    </row>
    <row r="29" spans="1:8" ht="12">
      <c r="A29" s="428"/>
      <c r="B29" s="428"/>
      <c r="C29" s="428"/>
      <c r="D29" s="428"/>
      <c r="E29" s="428"/>
      <c r="F29" s="428"/>
      <c r="G29" s="428"/>
      <c r="H29" s="428"/>
    </row>
    <row r="30" spans="1:8" ht="12">
      <c r="A30" s="428"/>
      <c r="B30" s="428"/>
      <c r="C30" s="428"/>
      <c r="D30" s="428"/>
      <c r="E30" s="428"/>
      <c r="F30" s="428"/>
      <c r="G30" s="428"/>
      <c r="H30" s="428"/>
    </row>
    <row r="31" spans="1:8" ht="12">
      <c r="A31" s="428"/>
      <c r="B31" s="428"/>
      <c r="C31" s="428"/>
      <c r="D31" s="428"/>
      <c r="E31" s="428"/>
      <c r="F31" s="428"/>
      <c r="G31" s="428"/>
      <c r="H31" s="428"/>
    </row>
    <row r="32" spans="1:8" ht="12">
      <c r="A32" s="428"/>
      <c r="B32" s="428"/>
      <c r="C32" s="428"/>
      <c r="D32" s="428"/>
      <c r="E32" s="428"/>
      <c r="F32" s="428"/>
      <c r="G32" s="428"/>
      <c r="H32" s="428"/>
    </row>
    <row r="33" spans="1:8" ht="12">
      <c r="A33" s="428"/>
      <c r="B33" s="428"/>
      <c r="C33" s="428"/>
      <c r="D33" s="428"/>
      <c r="E33" s="428"/>
      <c r="F33" s="428"/>
      <c r="G33" s="428"/>
      <c r="H33" s="428"/>
    </row>
    <row r="34" spans="1:8" ht="12">
      <c r="A34" s="428"/>
      <c r="B34" s="428"/>
      <c r="C34" s="428"/>
      <c r="D34" s="428"/>
      <c r="E34" s="428"/>
      <c r="F34" s="428"/>
      <c r="G34" s="428"/>
      <c r="H34" s="428"/>
    </row>
    <row r="35" spans="1:8" ht="12">
      <c r="A35" s="428"/>
      <c r="B35" s="428"/>
      <c r="C35" s="428"/>
      <c r="D35" s="428"/>
      <c r="E35" s="428"/>
      <c r="F35" s="428"/>
      <c r="G35" s="428"/>
      <c r="H35" s="428"/>
    </row>
    <row r="36" spans="1:8" ht="12">
      <c r="A36" s="428"/>
      <c r="B36" s="428"/>
      <c r="C36" s="428"/>
      <c r="D36" s="428"/>
      <c r="E36" s="428"/>
      <c r="F36" s="428"/>
      <c r="G36" s="428"/>
      <c r="H36" s="428"/>
    </row>
    <row r="37" spans="1:8" ht="12">
      <c r="A37" s="428"/>
      <c r="B37" s="428"/>
      <c r="C37" s="428"/>
      <c r="D37" s="428"/>
      <c r="E37" s="428"/>
      <c r="F37" s="428"/>
      <c r="G37" s="428"/>
      <c r="H37" s="428"/>
    </row>
    <row r="38" spans="1:8" ht="12">
      <c r="A38" s="428"/>
      <c r="B38" s="428"/>
      <c r="C38" s="428"/>
      <c r="D38" s="428"/>
      <c r="E38" s="428"/>
      <c r="F38" s="428"/>
      <c r="G38" s="428"/>
      <c r="H38" s="428"/>
    </row>
    <row r="39" spans="1:8" ht="12">
      <c r="A39" s="428"/>
      <c r="B39" s="428"/>
      <c r="C39" s="428"/>
      <c r="D39" s="428"/>
      <c r="E39" s="428"/>
      <c r="F39" s="428"/>
      <c r="G39" s="428"/>
      <c r="H39" s="428"/>
    </row>
    <row r="40" spans="1:8" ht="12">
      <c r="A40" s="428"/>
      <c r="B40" s="428"/>
      <c r="C40" s="428"/>
      <c r="D40" s="428"/>
      <c r="E40" s="428"/>
      <c r="F40" s="428"/>
      <c r="G40" s="428"/>
      <c r="H40" s="428"/>
    </row>
    <row r="41" spans="1:8" ht="12">
      <c r="A41" s="428"/>
      <c r="B41" s="428"/>
      <c r="C41" s="428"/>
      <c r="D41" s="428"/>
      <c r="E41" s="428"/>
      <c r="F41" s="428"/>
      <c r="G41" s="428"/>
      <c r="H41" s="428"/>
    </row>
    <row r="42" spans="1:8" ht="12">
      <c r="A42" s="428"/>
      <c r="B42" s="428"/>
      <c r="C42" s="428"/>
      <c r="D42" s="428"/>
      <c r="E42" s="428"/>
      <c r="F42" s="428"/>
      <c r="G42" s="428"/>
      <c r="H42" s="428"/>
    </row>
    <row r="43" spans="1:8" ht="12">
      <c r="A43" s="428"/>
      <c r="B43" s="428"/>
      <c r="C43" s="428"/>
      <c r="D43" s="428"/>
      <c r="E43" s="428"/>
      <c r="F43" s="428"/>
      <c r="G43" s="428"/>
      <c r="H43" s="428"/>
    </row>
    <row r="44" spans="1:8" ht="12">
      <c r="A44" s="428"/>
      <c r="B44" s="428"/>
      <c r="C44" s="428"/>
      <c r="D44" s="428"/>
      <c r="E44" s="428"/>
      <c r="F44" s="428"/>
      <c r="G44" s="428"/>
      <c r="H44" s="428"/>
    </row>
    <row r="45" ht="12.75">
      <c r="A45" s="428"/>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A1:E19"/>
  <sheetViews>
    <sheetView zoomScale="80" zoomScaleNormal="80" workbookViewId="0" topLeftCell="A1">
      <selection activeCell="A1" sqref="A1"/>
    </sheetView>
  </sheetViews>
  <sheetFormatPr defaultColWidth="11.421875" defaultRowHeight="12.75"/>
  <cols>
    <col min="1" max="1" width="9.28125" style="33" customWidth="1"/>
    <col min="2" max="2" width="53.140625" style="33" customWidth="1"/>
    <col min="3" max="3" width="16.28125" style="33" bestFit="1" customWidth="1"/>
    <col min="4" max="4" width="18.00390625" style="33" bestFit="1" customWidth="1"/>
    <col min="5" max="5" width="13.140625" style="33" bestFit="1" customWidth="1"/>
    <col min="6" max="16384" width="11.421875" style="33" customWidth="1"/>
  </cols>
  <sheetData>
    <row r="1" ht="15">
      <c r="A1" s="62" t="s">
        <v>40</v>
      </c>
    </row>
    <row r="2" spans="1:5" ht="43.5" customHeight="1">
      <c r="A2" s="418" t="s">
        <v>717</v>
      </c>
      <c r="B2" s="419"/>
      <c r="C2" s="419"/>
      <c r="D2" s="419"/>
      <c r="E2" s="419"/>
    </row>
    <row r="4" spans="1:5" ht="12.75">
      <c r="A4" s="262" t="s">
        <v>332</v>
      </c>
      <c r="B4" s="253" t="s">
        <v>821</v>
      </c>
      <c r="C4" s="251" t="s">
        <v>528</v>
      </c>
      <c r="D4" s="252"/>
      <c r="E4" s="526" t="s">
        <v>817</v>
      </c>
    </row>
    <row r="5" spans="1:5" ht="12.75">
      <c r="A5" s="263"/>
      <c r="B5" s="254"/>
      <c r="C5" s="112" t="s">
        <v>335</v>
      </c>
      <c r="D5" s="112" t="s">
        <v>822</v>
      </c>
      <c r="E5" s="527"/>
    </row>
    <row r="6" spans="1:5" ht="12.75">
      <c r="A6" s="264"/>
      <c r="B6" s="255"/>
      <c r="C6" s="251" t="s">
        <v>492</v>
      </c>
      <c r="D6" s="252"/>
      <c r="E6" s="250" t="s">
        <v>338</v>
      </c>
    </row>
    <row r="7" spans="1:5" ht="12.75">
      <c r="A7" s="244" t="s">
        <v>339</v>
      </c>
      <c r="B7" s="245" t="s">
        <v>260</v>
      </c>
      <c r="C7" s="246">
        <v>880012</v>
      </c>
      <c r="D7" s="246">
        <v>6929</v>
      </c>
      <c r="E7" s="242">
        <f>D7/C7*100</f>
        <v>0.7873756266959997</v>
      </c>
    </row>
    <row r="8" spans="1:5" ht="12.75">
      <c r="A8" s="19" t="s">
        <v>444</v>
      </c>
      <c r="B8" s="247" t="s">
        <v>274</v>
      </c>
      <c r="C8" s="248">
        <v>4681135</v>
      </c>
      <c r="D8" s="248">
        <v>812615</v>
      </c>
      <c r="E8" s="243">
        <f aca="true" t="shared" si="0" ref="E8:E19">D8/C8*100</f>
        <v>17.359358360739435</v>
      </c>
    </row>
    <row r="9" spans="1:5" ht="12.75">
      <c r="A9" s="19" t="s">
        <v>452</v>
      </c>
      <c r="B9" s="247" t="s">
        <v>278</v>
      </c>
      <c r="C9" s="248">
        <v>174800</v>
      </c>
      <c r="D9" s="248">
        <v>60687</v>
      </c>
      <c r="E9" s="243">
        <f t="shared" si="0"/>
        <v>34.71796338672769</v>
      </c>
    </row>
    <row r="10" spans="1:5" ht="45.75" customHeight="1">
      <c r="A10" s="19" t="s">
        <v>818</v>
      </c>
      <c r="B10" s="249" t="s">
        <v>819</v>
      </c>
      <c r="C10" s="248">
        <f>183155+2220104</f>
        <v>2403259</v>
      </c>
      <c r="D10" s="248">
        <f>60125+520486</f>
        <v>580611</v>
      </c>
      <c r="E10" s="243">
        <f t="shared" si="0"/>
        <v>24.159318658538258</v>
      </c>
    </row>
    <row r="11" spans="1:5" ht="12.75">
      <c r="A11" s="19" t="s">
        <v>454</v>
      </c>
      <c r="B11" s="247" t="s">
        <v>286</v>
      </c>
      <c r="C11" s="248">
        <v>2595408</v>
      </c>
      <c r="D11" s="248">
        <v>581261</v>
      </c>
      <c r="E11" s="243">
        <f t="shared" si="0"/>
        <v>22.395746641761143</v>
      </c>
    </row>
    <row r="12" spans="1:5" ht="12.75">
      <c r="A12" s="19" t="s">
        <v>292</v>
      </c>
      <c r="B12" s="247" t="s">
        <v>294</v>
      </c>
      <c r="C12" s="248">
        <v>4397574</v>
      </c>
      <c r="D12" s="248">
        <v>1919931</v>
      </c>
      <c r="E12" s="243">
        <f t="shared" si="0"/>
        <v>43.65886736641612</v>
      </c>
    </row>
    <row r="13" spans="1:5" ht="12.75">
      <c r="A13" s="19" t="s">
        <v>295</v>
      </c>
      <c r="B13" s="247" t="s">
        <v>297</v>
      </c>
      <c r="C13" s="248">
        <v>945153</v>
      </c>
      <c r="D13" s="248">
        <v>369260</v>
      </c>
      <c r="E13" s="243">
        <f t="shared" si="0"/>
        <v>39.06880684926144</v>
      </c>
    </row>
    <row r="14" spans="1:5" ht="27" customHeight="1">
      <c r="A14" s="19" t="s">
        <v>298</v>
      </c>
      <c r="B14" s="249" t="s">
        <v>300</v>
      </c>
      <c r="C14" s="248">
        <v>704596</v>
      </c>
      <c r="D14" s="248">
        <v>159347</v>
      </c>
      <c r="E14" s="243">
        <f t="shared" si="0"/>
        <v>22.615371077894284</v>
      </c>
    </row>
    <row r="15" spans="1:5" ht="27.75" customHeight="1">
      <c r="A15" s="19" t="s">
        <v>467</v>
      </c>
      <c r="B15" s="249" t="s">
        <v>302</v>
      </c>
      <c r="C15" s="248">
        <v>1214450</v>
      </c>
      <c r="D15" s="248">
        <v>278181</v>
      </c>
      <c r="E15" s="243">
        <f t="shared" si="0"/>
        <v>22.90592449256865</v>
      </c>
    </row>
    <row r="16" spans="1:5" ht="12.75">
      <c r="A16" s="19" t="s">
        <v>306</v>
      </c>
      <c r="B16" s="247" t="s">
        <v>537</v>
      </c>
      <c r="C16" s="248">
        <v>4393879</v>
      </c>
      <c r="D16" s="248">
        <v>2569492</v>
      </c>
      <c r="E16" s="243">
        <f t="shared" si="0"/>
        <v>58.47889757546806</v>
      </c>
    </row>
    <row r="17" spans="1:5" ht="27.75" customHeight="1">
      <c r="A17" s="19" t="s">
        <v>480</v>
      </c>
      <c r="B17" s="249" t="s">
        <v>309</v>
      </c>
      <c r="C17" s="248">
        <v>6478756</v>
      </c>
      <c r="D17" s="248">
        <v>4506482</v>
      </c>
      <c r="E17" s="243">
        <f t="shared" si="0"/>
        <v>69.55782869427402</v>
      </c>
    </row>
    <row r="18" spans="1:5" ht="12.75">
      <c r="A18" s="19" t="s">
        <v>486</v>
      </c>
      <c r="B18" s="249" t="s">
        <v>820</v>
      </c>
      <c r="C18" s="248">
        <v>2323482</v>
      </c>
      <c r="D18" s="248">
        <v>905158</v>
      </c>
      <c r="E18" s="243">
        <f t="shared" si="0"/>
        <v>38.95696200788299</v>
      </c>
    </row>
    <row r="19" spans="1:5" ht="42" customHeight="1">
      <c r="A19" s="19" t="s">
        <v>322</v>
      </c>
      <c r="B19" s="249" t="s">
        <v>324</v>
      </c>
      <c r="C19" s="248">
        <v>485935</v>
      </c>
      <c r="D19" s="248">
        <v>282122</v>
      </c>
      <c r="E19" s="243">
        <f t="shared" si="0"/>
        <v>58.05755913856792</v>
      </c>
    </row>
  </sheetData>
  <mergeCells count="2">
    <mergeCell ref="E4:E5"/>
    <mergeCell ref="A2:E2"/>
  </mergeCells>
  <hyperlinks>
    <hyperlink ref="A1" location="Inhaltsverzeichnis!A1" display="ZURÜCK"/>
    <hyperlink ref="A4: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131"/>
  <sheetViews>
    <sheetView zoomScale="85" zoomScaleNormal="85" workbookViewId="0" topLeftCell="A1">
      <selection activeCell="A1" sqref="A1"/>
    </sheetView>
  </sheetViews>
  <sheetFormatPr defaultColWidth="11.421875" defaultRowHeight="12.75"/>
  <cols>
    <col min="1" max="1" width="8.7109375" style="303" bestFit="1" customWidth="1"/>
    <col min="2" max="3" width="7.00390625" style="304" customWidth="1"/>
    <col min="4" max="4" width="9.28125" style="304" bestFit="1" customWidth="1"/>
    <col min="5" max="5" width="12.8515625" style="304" customWidth="1"/>
    <col min="6" max="6" width="12.28125" style="304" bestFit="1" customWidth="1"/>
    <col min="7" max="7" width="13.7109375" style="304" customWidth="1"/>
    <col min="8" max="8" width="11.57421875" style="304" bestFit="1" customWidth="1"/>
    <col min="9" max="9" width="6.7109375" style="304" customWidth="1"/>
    <col min="10" max="10" width="13.00390625" style="304" customWidth="1"/>
    <col min="11" max="11" width="12.28125" style="304" bestFit="1" customWidth="1"/>
    <col min="12" max="12" width="12.7109375" style="304" customWidth="1"/>
    <col min="13" max="16384" width="11.421875" style="265" customWidth="1"/>
  </cols>
  <sheetData>
    <row r="1" spans="1:12" ht="38.25">
      <c r="A1" s="305" t="s">
        <v>522</v>
      </c>
      <c r="B1" s="306"/>
      <c r="C1" s="306"/>
      <c r="D1" s="306"/>
      <c r="E1" s="306"/>
      <c r="F1" s="306"/>
      <c r="G1" s="306"/>
      <c r="H1" s="306"/>
      <c r="I1" s="306"/>
      <c r="J1" s="306"/>
      <c r="K1" s="306"/>
      <c r="L1" s="306"/>
    </row>
    <row r="2" spans="1:12" ht="30">
      <c r="A2" s="266" t="s">
        <v>40</v>
      </c>
      <c r="B2" s="267"/>
      <c r="C2" s="314"/>
      <c r="D2" s="314"/>
      <c r="E2" s="314"/>
      <c r="F2" s="314"/>
      <c r="G2" s="314"/>
      <c r="H2" s="314"/>
      <c r="I2" s="314"/>
      <c r="J2" s="314"/>
      <c r="K2" s="314"/>
      <c r="L2" s="314"/>
    </row>
    <row r="3" spans="1:12" ht="25.5">
      <c r="A3" s="268" t="s">
        <v>332</v>
      </c>
      <c r="B3" s="269" t="s">
        <v>333</v>
      </c>
      <c r="C3" s="270"/>
      <c r="D3" s="269" t="s">
        <v>334</v>
      </c>
      <c r="E3" s="271"/>
      <c r="F3" s="272" t="s">
        <v>436</v>
      </c>
      <c r="G3" s="273"/>
      <c r="H3" s="273"/>
      <c r="I3" s="273"/>
      <c r="J3" s="273"/>
      <c r="K3" s="273"/>
      <c r="L3" s="273"/>
    </row>
    <row r="4" spans="1:12" ht="12.75">
      <c r="A4" s="274"/>
      <c r="B4" s="275"/>
      <c r="C4" s="276"/>
      <c r="D4" s="275"/>
      <c r="E4" s="277"/>
      <c r="F4" s="269" t="s">
        <v>335</v>
      </c>
      <c r="G4" s="271"/>
      <c r="H4" s="272" t="s">
        <v>336</v>
      </c>
      <c r="I4" s="273"/>
      <c r="J4" s="273"/>
      <c r="K4" s="273"/>
      <c r="L4" s="273"/>
    </row>
    <row r="5" spans="1:12" ht="12.75">
      <c r="A5" s="274"/>
      <c r="B5" s="278"/>
      <c r="C5" s="279"/>
      <c r="D5" s="278"/>
      <c r="E5" s="280"/>
      <c r="F5" s="278"/>
      <c r="G5" s="280"/>
      <c r="H5" s="272" t="s">
        <v>335</v>
      </c>
      <c r="I5" s="273"/>
      <c r="J5" s="281"/>
      <c r="K5" s="272" t="s">
        <v>438</v>
      </c>
      <c r="L5" s="273"/>
    </row>
    <row r="6" spans="1:12" ht="38.25">
      <c r="A6" s="274"/>
      <c r="B6" s="182" t="s">
        <v>715</v>
      </c>
      <c r="C6" s="183"/>
      <c r="D6" s="184"/>
      <c r="E6" s="319" t="s">
        <v>716</v>
      </c>
      <c r="F6" s="505" t="s">
        <v>718</v>
      </c>
      <c r="G6" s="282" t="s">
        <v>716</v>
      </c>
      <c r="H6" s="322" t="s">
        <v>718</v>
      </c>
      <c r="I6" s="323"/>
      <c r="J6" s="282" t="s">
        <v>716</v>
      </c>
      <c r="K6" s="326" t="s">
        <v>718</v>
      </c>
      <c r="L6" s="275" t="s">
        <v>716</v>
      </c>
    </row>
    <row r="7" spans="1:12" ht="12.75">
      <c r="A7" s="274"/>
      <c r="B7" s="13">
        <v>2006</v>
      </c>
      <c r="C7" s="13">
        <v>2005</v>
      </c>
      <c r="D7" s="124">
        <v>2006</v>
      </c>
      <c r="E7" s="320"/>
      <c r="F7" s="506"/>
      <c r="G7" s="282"/>
      <c r="H7" s="324"/>
      <c r="I7" s="325"/>
      <c r="J7" s="282"/>
      <c r="K7" s="327"/>
      <c r="L7" s="275"/>
    </row>
    <row r="8" spans="1:12" ht="12.75">
      <c r="A8" s="283"/>
      <c r="B8" s="272" t="s">
        <v>337</v>
      </c>
      <c r="C8" s="279"/>
      <c r="D8" s="279"/>
      <c r="E8" s="321"/>
      <c r="F8" s="284" t="s">
        <v>492</v>
      </c>
      <c r="G8" s="285"/>
      <c r="H8" s="286" t="s">
        <v>492</v>
      </c>
      <c r="I8" s="286" t="s">
        <v>338</v>
      </c>
      <c r="J8" s="285"/>
      <c r="K8" s="287" t="s">
        <v>492</v>
      </c>
      <c r="L8" s="278"/>
    </row>
    <row r="9" spans="1:12" s="289" customFormat="1" ht="15">
      <c r="A9" s="288" t="s">
        <v>339</v>
      </c>
      <c r="B9" s="307">
        <v>50</v>
      </c>
      <c r="C9" s="307">
        <v>51</v>
      </c>
      <c r="D9" s="307">
        <v>719</v>
      </c>
      <c r="E9" s="308">
        <v>0.3</v>
      </c>
      <c r="F9" s="307">
        <v>880012</v>
      </c>
      <c r="G9" s="308">
        <v>21.9</v>
      </c>
      <c r="H9" s="307">
        <v>6929</v>
      </c>
      <c r="I9" s="311">
        <v>0.8</v>
      </c>
      <c r="J9" s="308">
        <v>-46.1</v>
      </c>
      <c r="K9" s="307">
        <v>5967</v>
      </c>
      <c r="L9" s="308">
        <v>-49.4</v>
      </c>
    </row>
    <row r="10" spans="1:12" s="289" customFormat="1" ht="12.75">
      <c r="A10" s="290" t="s">
        <v>340</v>
      </c>
      <c r="B10" s="291">
        <v>4</v>
      </c>
      <c r="C10" s="291">
        <v>4</v>
      </c>
      <c r="D10" s="291">
        <v>190</v>
      </c>
      <c r="E10" s="309">
        <v>1.1</v>
      </c>
      <c r="F10" s="291" t="s">
        <v>519</v>
      </c>
      <c r="G10" s="309" t="s">
        <v>519</v>
      </c>
      <c r="H10" s="291" t="s">
        <v>519</v>
      </c>
      <c r="I10" s="312" t="s">
        <v>519</v>
      </c>
      <c r="J10" s="309" t="s">
        <v>519</v>
      </c>
      <c r="K10" s="291" t="s">
        <v>519</v>
      </c>
      <c r="L10" s="309" t="s">
        <v>519</v>
      </c>
    </row>
    <row r="11" spans="1:12" ht="12.75">
      <c r="A11" s="292">
        <v>10</v>
      </c>
      <c r="B11" s="293">
        <v>2</v>
      </c>
      <c r="C11" s="293">
        <v>2</v>
      </c>
      <c r="D11" s="291" t="s">
        <v>519</v>
      </c>
      <c r="E11" s="309" t="s">
        <v>519</v>
      </c>
      <c r="F11" s="291" t="s">
        <v>519</v>
      </c>
      <c r="G11" s="309" t="s">
        <v>519</v>
      </c>
      <c r="H11" s="291" t="s">
        <v>519</v>
      </c>
      <c r="I11" s="312" t="s">
        <v>519</v>
      </c>
      <c r="J11" s="309" t="s">
        <v>519</v>
      </c>
      <c r="K11" s="291" t="s">
        <v>519</v>
      </c>
      <c r="L11" s="309" t="s">
        <v>519</v>
      </c>
    </row>
    <row r="12" spans="1:12" ht="12.75">
      <c r="A12" s="292">
        <v>11</v>
      </c>
      <c r="B12" s="293">
        <v>2</v>
      </c>
      <c r="C12" s="293">
        <v>2</v>
      </c>
      <c r="D12" s="291" t="s">
        <v>519</v>
      </c>
      <c r="E12" s="309" t="s">
        <v>519</v>
      </c>
      <c r="F12" s="291" t="s">
        <v>519</v>
      </c>
      <c r="G12" s="309" t="s">
        <v>519</v>
      </c>
      <c r="H12" s="291" t="s">
        <v>519</v>
      </c>
      <c r="I12" s="312" t="s">
        <v>519</v>
      </c>
      <c r="J12" s="309" t="s">
        <v>519</v>
      </c>
      <c r="K12" s="291" t="s">
        <v>519</v>
      </c>
      <c r="L12" s="309" t="s">
        <v>519</v>
      </c>
    </row>
    <row r="13" spans="1:12" s="289" customFormat="1" ht="12.75">
      <c r="A13" s="290" t="s">
        <v>342</v>
      </c>
      <c r="B13" s="291">
        <v>46</v>
      </c>
      <c r="C13" s="291">
        <v>47</v>
      </c>
      <c r="D13" s="291">
        <v>529</v>
      </c>
      <c r="E13" s="309">
        <v>0.2</v>
      </c>
      <c r="F13" s="291" t="s">
        <v>519</v>
      </c>
      <c r="G13" s="309" t="s">
        <v>519</v>
      </c>
      <c r="H13" s="291" t="s">
        <v>519</v>
      </c>
      <c r="I13" s="312" t="s">
        <v>519</v>
      </c>
      <c r="J13" s="309" t="s">
        <v>519</v>
      </c>
      <c r="K13" s="291" t="s">
        <v>519</v>
      </c>
      <c r="L13" s="309" t="s">
        <v>519</v>
      </c>
    </row>
    <row r="14" spans="1:12" ht="12.75">
      <c r="A14" s="292">
        <v>14</v>
      </c>
      <c r="B14" s="293">
        <v>46</v>
      </c>
      <c r="C14" s="293">
        <v>47</v>
      </c>
      <c r="D14" s="293">
        <v>529</v>
      </c>
      <c r="E14" s="310">
        <v>0.2</v>
      </c>
      <c r="F14" s="291" t="s">
        <v>519</v>
      </c>
      <c r="G14" s="309" t="s">
        <v>519</v>
      </c>
      <c r="H14" s="291" t="s">
        <v>519</v>
      </c>
      <c r="I14" s="312" t="s">
        <v>519</v>
      </c>
      <c r="J14" s="309" t="s">
        <v>519</v>
      </c>
      <c r="K14" s="291" t="s">
        <v>519</v>
      </c>
      <c r="L14" s="309" t="s">
        <v>519</v>
      </c>
    </row>
    <row r="15" spans="1:12" ht="12.75">
      <c r="A15" s="292" t="s">
        <v>343</v>
      </c>
      <c r="B15" s="293">
        <v>42</v>
      </c>
      <c r="C15" s="293">
        <v>44</v>
      </c>
      <c r="D15" s="293">
        <v>443</v>
      </c>
      <c r="E15" s="310">
        <v>-0.2</v>
      </c>
      <c r="F15" s="293">
        <v>74651</v>
      </c>
      <c r="G15" s="310">
        <v>14.2</v>
      </c>
      <c r="H15" s="293">
        <v>125</v>
      </c>
      <c r="I15" s="313">
        <v>0.2</v>
      </c>
      <c r="J15" s="310">
        <v>14.8</v>
      </c>
      <c r="K15" s="293">
        <v>124</v>
      </c>
      <c r="L15" s="310">
        <v>30.9</v>
      </c>
    </row>
    <row r="16" spans="1:12" s="289" customFormat="1" ht="15">
      <c r="A16" s="294" t="s">
        <v>344</v>
      </c>
      <c r="B16" s="291">
        <v>1645</v>
      </c>
      <c r="C16" s="291">
        <v>1661</v>
      </c>
      <c r="D16" s="291">
        <v>120800</v>
      </c>
      <c r="E16" s="309">
        <v>0.1</v>
      </c>
      <c r="F16" s="291">
        <v>30798430</v>
      </c>
      <c r="G16" s="309">
        <v>7.7</v>
      </c>
      <c r="H16" s="291">
        <v>13025146</v>
      </c>
      <c r="I16" s="312">
        <v>42.3</v>
      </c>
      <c r="J16" s="309">
        <v>6.1</v>
      </c>
      <c r="K16" s="291">
        <v>6078542</v>
      </c>
      <c r="L16" s="309">
        <v>15.3</v>
      </c>
    </row>
    <row r="17" spans="1:12" s="289" customFormat="1" ht="12.75">
      <c r="A17" s="290" t="s">
        <v>345</v>
      </c>
      <c r="B17" s="291">
        <v>335</v>
      </c>
      <c r="C17" s="291">
        <v>327</v>
      </c>
      <c r="D17" s="291">
        <v>19167</v>
      </c>
      <c r="E17" s="309">
        <v>3.9</v>
      </c>
      <c r="F17" s="291">
        <v>4681135</v>
      </c>
      <c r="G17" s="309">
        <v>9.9</v>
      </c>
      <c r="H17" s="291">
        <v>812615</v>
      </c>
      <c r="I17" s="312">
        <v>17.4</v>
      </c>
      <c r="J17" s="309">
        <v>26.7</v>
      </c>
      <c r="K17" s="291">
        <v>454691</v>
      </c>
      <c r="L17" s="309">
        <v>25</v>
      </c>
    </row>
    <row r="18" spans="1:12" ht="12.75">
      <c r="A18" s="292">
        <v>15</v>
      </c>
      <c r="B18" s="293">
        <v>334</v>
      </c>
      <c r="C18" s="293">
        <v>326</v>
      </c>
      <c r="D18" s="291" t="s">
        <v>519</v>
      </c>
      <c r="E18" s="309" t="s">
        <v>519</v>
      </c>
      <c r="F18" s="291" t="s">
        <v>519</v>
      </c>
      <c r="G18" s="309" t="s">
        <v>519</v>
      </c>
      <c r="H18" s="291" t="s">
        <v>519</v>
      </c>
      <c r="I18" s="312" t="s">
        <v>519</v>
      </c>
      <c r="J18" s="309" t="s">
        <v>519</v>
      </c>
      <c r="K18" s="291" t="s">
        <v>519</v>
      </c>
      <c r="L18" s="309" t="s">
        <v>519</v>
      </c>
    </row>
    <row r="19" spans="1:12" ht="12.75">
      <c r="A19" s="292" t="s">
        <v>346</v>
      </c>
      <c r="B19" s="293">
        <v>64</v>
      </c>
      <c r="C19" s="293">
        <v>66</v>
      </c>
      <c r="D19" s="293">
        <v>3797</v>
      </c>
      <c r="E19" s="310">
        <v>0.7</v>
      </c>
      <c r="F19" s="293">
        <v>1390831</v>
      </c>
      <c r="G19" s="310">
        <v>11.2</v>
      </c>
      <c r="H19" s="293">
        <v>119428</v>
      </c>
      <c r="I19" s="313">
        <v>8.6</v>
      </c>
      <c r="J19" s="310">
        <v>27.5</v>
      </c>
      <c r="K19" s="293">
        <v>40038</v>
      </c>
      <c r="L19" s="310">
        <v>7.6</v>
      </c>
    </row>
    <row r="20" spans="1:12" ht="12.75">
      <c r="A20" s="292" t="s">
        <v>347</v>
      </c>
      <c r="B20" s="293">
        <v>26</v>
      </c>
      <c r="C20" s="293">
        <v>27</v>
      </c>
      <c r="D20" s="293">
        <v>683</v>
      </c>
      <c r="E20" s="310">
        <v>-1.2</v>
      </c>
      <c r="F20" s="293">
        <v>501650</v>
      </c>
      <c r="G20" s="310">
        <v>-1.6</v>
      </c>
      <c r="H20" s="293">
        <v>76816</v>
      </c>
      <c r="I20" s="313">
        <v>15.3</v>
      </c>
      <c r="J20" s="310">
        <v>38.6</v>
      </c>
      <c r="K20" s="293">
        <v>17091</v>
      </c>
      <c r="L20" s="310">
        <v>-3.4</v>
      </c>
    </row>
    <row r="21" spans="1:12" ht="12.75">
      <c r="A21" s="292" t="s">
        <v>348</v>
      </c>
      <c r="B21" s="293">
        <v>38</v>
      </c>
      <c r="C21" s="293">
        <v>38</v>
      </c>
      <c r="D21" s="293">
        <v>3113</v>
      </c>
      <c r="E21" s="310">
        <v>1.1</v>
      </c>
      <c r="F21" s="293">
        <v>889123</v>
      </c>
      <c r="G21" s="310">
        <v>20</v>
      </c>
      <c r="H21" s="293">
        <v>42611</v>
      </c>
      <c r="I21" s="313">
        <v>4.8</v>
      </c>
      <c r="J21" s="310">
        <v>11.5</v>
      </c>
      <c r="K21" s="293">
        <v>22947</v>
      </c>
      <c r="L21" s="310">
        <v>17.5</v>
      </c>
    </row>
    <row r="22" spans="1:12" ht="12.75">
      <c r="A22" s="292" t="s">
        <v>357</v>
      </c>
      <c r="B22" s="293">
        <v>17</v>
      </c>
      <c r="C22" s="293">
        <v>16</v>
      </c>
      <c r="D22" s="293">
        <v>1286</v>
      </c>
      <c r="E22" s="310">
        <v>9.9</v>
      </c>
      <c r="F22" s="293">
        <v>244725</v>
      </c>
      <c r="G22" s="310">
        <v>17.3</v>
      </c>
      <c r="H22" s="293">
        <v>27669</v>
      </c>
      <c r="I22" s="313">
        <v>11.3</v>
      </c>
      <c r="J22" s="310">
        <v>94.9</v>
      </c>
      <c r="K22" s="293">
        <v>24039</v>
      </c>
      <c r="L22" s="310">
        <v>99</v>
      </c>
    </row>
    <row r="23" spans="1:12" ht="12.75">
      <c r="A23" s="292" t="s">
        <v>358</v>
      </c>
      <c r="B23" s="293">
        <v>18</v>
      </c>
      <c r="C23" s="293">
        <v>18</v>
      </c>
      <c r="D23" s="293">
        <v>1515</v>
      </c>
      <c r="E23" s="310">
        <v>1.7</v>
      </c>
      <c r="F23" s="293">
        <v>258202</v>
      </c>
      <c r="G23" s="310">
        <v>-2.8</v>
      </c>
      <c r="H23" s="293">
        <v>16640</v>
      </c>
      <c r="I23" s="313">
        <v>6.4</v>
      </c>
      <c r="J23" s="310">
        <v>33.9</v>
      </c>
      <c r="K23" s="293">
        <v>15342</v>
      </c>
      <c r="L23" s="310">
        <v>43</v>
      </c>
    </row>
    <row r="24" spans="1:12" ht="12.75">
      <c r="A24" s="292" t="s">
        <v>359</v>
      </c>
      <c r="B24" s="293">
        <v>14</v>
      </c>
      <c r="C24" s="293">
        <v>14</v>
      </c>
      <c r="D24" s="293">
        <v>788</v>
      </c>
      <c r="E24" s="310">
        <v>-0.3</v>
      </c>
      <c r="F24" s="293">
        <v>576383</v>
      </c>
      <c r="G24" s="310">
        <v>-3.3</v>
      </c>
      <c r="H24" s="293">
        <v>173486</v>
      </c>
      <c r="I24" s="313">
        <v>30.1</v>
      </c>
      <c r="J24" s="310">
        <v>-6.8</v>
      </c>
      <c r="K24" s="293">
        <v>118003</v>
      </c>
      <c r="L24" s="310">
        <v>-13.1</v>
      </c>
    </row>
    <row r="25" spans="1:12" ht="12.75">
      <c r="A25" s="292" t="s">
        <v>360</v>
      </c>
      <c r="B25" s="293">
        <v>6</v>
      </c>
      <c r="C25" s="293">
        <v>4</v>
      </c>
      <c r="D25" s="291" t="s">
        <v>519</v>
      </c>
      <c r="E25" s="309" t="s">
        <v>519</v>
      </c>
      <c r="F25" s="291" t="s">
        <v>519</v>
      </c>
      <c r="G25" s="309" t="s">
        <v>519</v>
      </c>
      <c r="H25" s="291" t="s">
        <v>519</v>
      </c>
      <c r="I25" s="312" t="s">
        <v>519</v>
      </c>
      <c r="J25" s="309" t="s">
        <v>519</v>
      </c>
      <c r="K25" s="291" t="s">
        <v>519</v>
      </c>
      <c r="L25" s="309" t="s">
        <v>519</v>
      </c>
    </row>
    <row r="26" spans="1:12" ht="12.75">
      <c r="A26" s="292" t="s">
        <v>361</v>
      </c>
      <c r="B26" s="293">
        <v>18</v>
      </c>
      <c r="C26" s="293">
        <v>19</v>
      </c>
      <c r="D26" s="293">
        <v>618</v>
      </c>
      <c r="E26" s="310">
        <v>6.4</v>
      </c>
      <c r="F26" s="293">
        <v>328608</v>
      </c>
      <c r="G26" s="310">
        <v>8.5</v>
      </c>
      <c r="H26" s="293">
        <v>65928</v>
      </c>
      <c r="I26" s="313">
        <v>20.1</v>
      </c>
      <c r="J26" s="310">
        <v>32.3</v>
      </c>
      <c r="K26" s="293">
        <v>25275</v>
      </c>
      <c r="L26" s="310">
        <v>132.8</v>
      </c>
    </row>
    <row r="27" spans="1:12" ht="12.75">
      <c r="A27" s="292" t="s">
        <v>362</v>
      </c>
      <c r="B27" s="293">
        <v>177</v>
      </c>
      <c r="C27" s="293">
        <v>171</v>
      </c>
      <c r="D27" s="293">
        <v>9152</v>
      </c>
      <c r="E27" s="310">
        <v>4.5</v>
      </c>
      <c r="F27" s="293">
        <v>1235760</v>
      </c>
      <c r="G27" s="310">
        <v>8.4</v>
      </c>
      <c r="H27" s="293">
        <v>264543</v>
      </c>
      <c r="I27" s="313">
        <v>21.4</v>
      </c>
      <c r="J27" s="310">
        <v>27.3</v>
      </c>
      <c r="K27" s="293">
        <v>117448</v>
      </c>
      <c r="L27" s="310">
        <v>36.1</v>
      </c>
    </row>
    <row r="28" spans="1:12" ht="12.75">
      <c r="A28" s="292" t="s">
        <v>363</v>
      </c>
      <c r="B28" s="293">
        <v>126</v>
      </c>
      <c r="C28" s="293">
        <v>120</v>
      </c>
      <c r="D28" s="293">
        <v>5107</v>
      </c>
      <c r="E28" s="310">
        <v>6.3</v>
      </c>
      <c r="F28" s="293">
        <v>480456</v>
      </c>
      <c r="G28" s="310">
        <v>7.8</v>
      </c>
      <c r="H28" s="293">
        <v>3469</v>
      </c>
      <c r="I28" s="313">
        <v>0.7</v>
      </c>
      <c r="J28" s="310">
        <v>-8.5</v>
      </c>
      <c r="K28" s="293">
        <v>3469</v>
      </c>
      <c r="L28" s="310">
        <v>-8.5</v>
      </c>
    </row>
    <row r="29" spans="1:12" ht="12.75">
      <c r="A29" s="292" t="s">
        <v>364</v>
      </c>
      <c r="B29" s="293">
        <v>6</v>
      </c>
      <c r="C29" s="293">
        <v>7</v>
      </c>
      <c r="D29" s="291" t="s">
        <v>519</v>
      </c>
      <c r="E29" s="309" t="s">
        <v>519</v>
      </c>
      <c r="F29" s="291" t="s">
        <v>519</v>
      </c>
      <c r="G29" s="309" t="s">
        <v>519</v>
      </c>
      <c r="H29" s="291" t="s">
        <v>519</v>
      </c>
      <c r="I29" s="312" t="s">
        <v>519</v>
      </c>
      <c r="J29" s="309" t="s">
        <v>519</v>
      </c>
      <c r="K29" s="291" t="s">
        <v>519</v>
      </c>
      <c r="L29" s="309" t="s">
        <v>519</v>
      </c>
    </row>
    <row r="30" spans="1:12" ht="12.75">
      <c r="A30" s="292" t="s">
        <v>365</v>
      </c>
      <c r="B30" s="293">
        <v>14</v>
      </c>
      <c r="C30" s="293">
        <v>14</v>
      </c>
      <c r="D30" s="293">
        <v>2113</v>
      </c>
      <c r="E30" s="310">
        <v>4.1</v>
      </c>
      <c r="F30" s="293">
        <v>361200</v>
      </c>
      <c r="G30" s="310">
        <v>17</v>
      </c>
      <c r="H30" s="293">
        <v>106838</v>
      </c>
      <c r="I30" s="313">
        <v>29.6</v>
      </c>
      <c r="J30" s="310">
        <v>163.3</v>
      </c>
      <c r="K30" s="293">
        <v>86280</v>
      </c>
      <c r="L30" s="310">
        <v>239.2</v>
      </c>
    </row>
    <row r="31" spans="1:12" ht="12.75">
      <c r="A31" s="292" t="s">
        <v>366</v>
      </c>
      <c r="B31" s="293">
        <v>19</v>
      </c>
      <c r="C31" s="293">
        <v>17</v>
      </c>
      <c r="D31" s="293">
        <v>1027</v>
      </c>
      <c r="E31" s="310">
        <v>-2.6</v>
      </c>
      <c r="F31" s="293">
        <v>333250</v>
      </c>
      <c r="G31" s="310">
        <v>1.6</v>
      </c>
      <c r="H31" s="293">
        <v>11232</v>
      </c>
      <c r="I31" s="313">
        <v>3.4</v>
      </c>
      <c r="J31" s="310">
        <v>8.4</v>
      </c>
      <c r="K31" s="293">
        <v>5068</v>
      </c>
      <c r="L31" s="310">
        <v>34.1</v>
      </c>
    </row>
    <row r="32" spans="1:12" ht="12.75">
      <c r="A32" s="292" t="s">
        <v>367</v>
      </c>
      <c r="B32" s="293">
        <v>4</v>
      </c>
      <c r="C32" s="293">
        <v>4</v>
      </c>
      <c r="D32" s="291" t="s">
        <v>519</v>
      </c>
      <c r="E32" s="309" t="s">
        <v>519</v>
      </c>
      <c r="F32" s="291" t="s">
        <v>519</v>
      </c>
      <c r="G32" s="309" t="s">
        <v>519</v>
      </c>
      <c r="H32" s="291" t="s">
        <v>519</v>
      </c>
      <c r="I32" s="312" t="s">
        <v>519</v>
      </c>
      <c r="J32" s="309" t="s">
        <v>519</v>
      </c>
      <c r="K32" s="291" t="s">
        <v>519</v>
      </c>
      <c r="L32" s="309" t="s">
        <v>519</v>
      </c>
    </row>
    <row r="33" spans="1:12" ht="12.75">
      <c r="A33" s="292" t="s">
        <v>368</v>
      </c>
      <c r="B33" s="293">
        <v>11</v>
      </c>
      <c r="C33" s="293">
        <v>11</v>
      </c>
      <c r="D33" s="293">
        <v>599</v>
      </c>
      <c r="E33" s="310">
        <v>0.2</v>
      </c>
      <c r="F33" s="293">
        <v>181143</v>
      </c>
      <c r="G33" s="310">
        <v>11.1</v>
      </c>
      <c r="H33" s="293">
        <v>309</v>
      </c>
      <c r="I33" s="313">
        <v>0.2</v>
      </c>
      <c r="J33" s="310">
        <v>69.2</v>
      </c>
      <c r="K33" s="293">
        <v>309</v>
      </c>
      <c r="L33" s="310">
        <v>69.2</v>
      </c>
    </row>
    <row r="34" spans="1:12" ht="12.75">
      <c r="A34" s="292">
        <v>16</v>
      </c>
      <c r="B34" s="293">
        <v>1</v>
      </c>
      <c r="C34" s="293">
        <v>1</v>
      </c>
      <c r="D34" s="291" t="s">
        <v>519</v>
      </c>
      <c r="E34" s="309" t="s">
        <v>519</v>
      </c>
      <c r="F34" s="291" t="s">
        <v>519</v>
      </c>
      <c r="G34" s="309" t="s">
        <v>519</v>
      </c>
      <c r="H34" s="291" t="s">
        <v>519</v>
      </c>
      <c r="I34" s="312" t="s">
        <v>519</v>
      </c>
      <c r="J34" s="309" t="s">
        <v>519</v>
      </c>
      <c r="K34" s="291" t="s">
        <v>519</v>
      </c>
      <c r="L34" s="309" t="s">
        <v>519</v>
      </c>
    </row>
    <row r="35" spans="1:12" s="289" customFormat="1" ht="12.75">
      <c r="A35" s="290" t="s">
        <v>369</v>
      </c>
      <c r="B35" s="291">
        <v>20</v>
      </c>
      <c r="C35" s="291">
        <v>21</v>
      </c>
      <c r="D35" s="291">
        <v>1329</v>
      </c>
      <c r="E35" s="309">
        <v>-3</v>
      </c>
      <c r="F35" s="291">
        <v>174800</v>
      </c>
      <c r="G35" s="309">
        <v>17.3</v>
      </c>
      <c r="H35" s="291">
        <v>60687</v>
      </c>
      <c r="I35" s="312">
        <v>34.7</v>
      </c>
      <c r="J35" s="309">
        <v>13</v>
      </c>
      <c r="K35" s="291">
        <v>36665</v>
      </c>
      <c r="L35" s="309">
        <v>11.4</v>
      </c>
    </row>
    <row r="36" spans="1:12" ht="12.75">
      <c r="A36" s="292">
        <v>17</v>
      </c>
      <c r="B36" s="293">
        <v>19</v>
      </c>
      <c r="C36" s="293">
        <v>18</v>
      </c>
      <c r="D36" s="291" t="s">
        <v>519</v>
      </c>
      <c r="E36" s="309" t="s">
        <v>519</v>
      </c>
      <c r="F36" s="291" t="s">
        <v>519</v>
      </c>
      <c r="G36" s="309" t="s">
        <v>519</v>
      </c>
      <c r="H36" s="291" t="s">
        <v>519</v>
      </c>
      <c r="I36" s="312" t="s">
        <v>519</v>
      </c>
      <c r="J36" s="309" t="s">
        <v>519</v>
      </c>
      <c r="K36" s="291" t="s">
        <v>519</v>
      </c>
      <c r="L36" s="309" t="s">
        <v>519</v>
      </c>
    </row>
    <row r="37" spans="1:12" ht="12.75">
      <c r="A37" s="292">
        <v>18</v>
      </c>
      <c r="B37" s="293">
        <v>1</v>
      </c>
      <c r="C37" s="293">
        <v>3</v>
      </c>
      <c r="D37" s="291" t="s">
        <v>519</v>
      </c>
      <c r="E37" s="309" t="s">
        <v>519</v>
      </c>
      <c r="F37" s="291" t="s">
        <v>519</v>
      </c>
      <c r="G37" s="309" t="s">
        <v>519</v>
      </c>
      <c r="H37" s="291" t="s">
        <v>519</v>
      </c>
      <c r="I37" s="312" t="s">
        <v>519</v>
      </c>
      <c r="J37" s="309" t="s">
        <v>519</v>
      </c>
      <c r="K37" s="291" t="s">
        <v>519</v>
      </c>
      <c r="L37" s="309" t="s">
        <v>519</v>
      </c>
    </row>
    <row r="38" spans="1:12" s="289" customFormat="1" ht="12.75">
      <c r="A38" s="290" t="s">
        <v>370</v>
      </c>
      <c r="B38" s="291">
        <v>36</v>
      </c>
      <c r="C38" s="291">
        <v>39</v>
      </c>
      <c r="D38" s="291">
        <v>1371</v>
      </c>
      <c r="E38" s="309">
        <v>-2.7</v>
      </c>
      <c r="F38" s="291" t="s">
        <v>519</v>
      </c>
      <c r="G38" s="309" t="s">
        <v>519</v>
      </c>
      <c r="H38" s="291" t="s">
        <v>519</v>
      </c>
      <c r="I38" s="312" t="s">
        <v>519</v>
      </c>
      <c r="J38" s="309" t="s">
        <v>519</v>
      </c>
      <c r="K38" s="291" t="s">
        <v>519</v>
      </c>
      <c r="L38" s="309" t="s">
        <v>519</v>
      </c>
    </row>
    <row r="39" spans="1:12" ht="12.75">
      <c r="A39" s="292" t="s">
        <v>371</v>
      </c>
      <c r="B39" s="293">
        <v>10</v>
      </c>
      <c r="C39" s="293">
        <v>9</v>
      </c>
      <c r="D39" s="293">
        <v>402</v>
      </c>
      <c r="E39" s="310">
        <v>6.6</v>
      </c>
      <c r="F39" s="293">
        <v>57872</v>
      </c>
      <c r="G39" s="310">
        <v>9.2</v>
      </c>
      <c r="H39" s="293">
        <v>13818</v>
      </c>
      <c r="I39" s="313">
        <v>23.9</v>
      </c>
      <c r="J39" s="310">
        <v>1.7</v>
      </c>
      <c r="K39" s="293">
        <v>11076</v>
      </c>
      <c r="L39" s="310">
        <v>-4.7</v>
      </c>
    </row>
    <row r="40" spans="1:12" ht="12.75">
      <c r="A40" s="292" t="s">
        <v>372</v>
      </c>
      <c r="B40" s="293">
        <v>18</v>
      </c>
      <c r="C40" s="293">
        <v>20</v>
      </c>
      <c r="D40" s="293">
        <v>774</v>
      </c>
      <c r="E40" s="310">
        <v>-6.7</v>
      </c>
      <c r="F40" s="293">
        <v>102751</v>
      </c>
      <c r="G40" s="310">
        <v>7</v>
      </c>
      <c r="H40" s="293">
        <v>41269</v>
      </c>
      <c r="I40" s="313">
        <v>40.2</v>
      </c>
      <c r="J40" s="310">
        <v>4.4</v>
      </c>
      <c r="K40" s="293">
        <v>20147</v>
      </c>
      <c r="L40" s="310">
        <v>12.1</v>
      </c>
    </row>
    <row r="41" spans="1:12" s="289" customFormat="1" ht="12.75">
      <c r="A41" s="290" t="s">
        <v>373</v>
      </c>
      <c r="B41" s="291">
        <v>180</v>
      </c>
      <c r="C41" s="291">
        <v>181</v>
      </c>
      <c r="D41" s="291">
        <v>13027</v>
      </c>
      <c r="E41" s="309">
        <v>-3.1</v>
      </c>
      <c r="F41" s="291">
        <v>2595408</v>
      </c>
      <c r="G41" s="309">
        <v>3.4</v>
      </c>
      <c r="H41" s="291">
        <v>581261</v>
      </c>
      <c r="I41" s="312">
        <v>22.4</v>
      </c>
      <c r="J41" s="309">
        <v>8.1</v>
      </c>
      <c r="K41" s="291">
        <v>250741</v>
      </c>
      <c r="L41" s="309">
        <v>7.3</v>
      </c>
    </row>
    <row r="42" spans="1:12" ht="12.75">
      <c r="A42" s="292">
        <v>21</v>
      </c>
      <c r="B42" s="293">
        <v>41</v>
      </c>
      <c r="C42" s="293">
        <v>42</v>
      </c>
      <c r="D42" s="293">
        <v>3657</v>
      </c>
      <c r="E42" s="310">
        <v>-3.9</v>
      </c>
      <c r="F42" s="293">
        <v>957583</v>
      </c>
      <c r="G42" s="310">
        <v>-2.3</v>
      </c>
      <c r="H42" s="293">
        <v>350091</v>
      </c>
      <c r="I42" s="313">
        <v>36.6</v>
      </c>
      <c r="J42" s="310">
        <v>-0.8</v>
      </c>
      <c r="K42" s="293">
        <v>168276</v>
      </c>
      <c r="L42" s="310">
        <v>10.2</v>
      </c>
    </row>
    <row r="43" spans="1:12" ht="12.75">
      <c r="A43" s="292" t="s">
        <v>374</v>
      </c>
      <c r="B43" s="293">
        <v>9</v>
      </c>
      <c r="C43" s="293">
        <v>10</v>
      </c>
      <c r="D43" s="293">
        <v>1333</v>
      </c>
      <c r="E43" s="310">
        <v>-12.3</v>
      </c>
      <c r="F43" s="293">
        <v>501556</v>
      </c>
      <c r="G43" s="310">
        <v>-2</v>
      </c>
      <c r="H43" s="293">
        <v>264008</v>
      </c>
      <c r="I43" s="313">
        <v>52.6</v>
      </c>
      <c r="J43" s="310">
        <v>-1</v>
      </c>
      <c r="K43" s="291" t="s">
        <v>519</v>
      </c>
      <c r="L43" s="309" t="s">
        <v>519</v>
      </c>
    </row>
    <row r="44" spans="1:12" ht="12.75">
      <c r="A44" s="292" t="s">
        <v>375</v>
      </c>
      <c r="B44" s="293">
        <v>32</v>
      </c>
      <c r="C44" s="293">
        <v>32</v>
      </c>
      <c r="D44" s="293">
        <v>2324</v>
      </c>
      <c r="E44" s="310">
        <v>1.6</v>
      </c>
      <c r="F44" s="293">
        <v>456026</v>
      </c>
      <c r="G44" s="310">
        <v>-2.5</v>
      </c>
      <c r="H44" s="293">
        <v>86083</v>
      </c>
      <c r="I44" s="313">
        <v>18.9</v>
      </c>
      <c r="J44" s="310">
        <v>-0.3</v>
      </c>
      <c r="K44" s="291" t="s">
        <v>519</v>
      </c>
      <c r="L44" s="309" t="s">
        <v>519</v>
      </c>
    </row>
    <row r="45" spans="1:12" ht="12.75">
      <c r="A45" s="292" t="s">
        <v>376</v>
      </c>
      <c r="B45" s="293">
        <v>18</v>
      </c>
      <c r="C45" s="293">
        <v>18</v>
      </c>
      <c r="D45" s="293">
        <v>1374</v>
      </c>
      <c r="E45" s="310">
        <v>-0.3</v>
      </c>
      <c r="F45" s="293">
        <v>313696</v>
      </c>
      <c r="G45" s="310">
        <v>-4.3</v>
      </c>
      <c r="H45" s="293">
        <v>50415</v>
      </c>
      <c r="I45" s="313">
        <v>16.1</v>
      </c>
      <c r="J45" s="310">
        <v>3.5</v>
      </c>
      <c r="K45" s="293">
        <v>18046</v>
      </c>
      <c r="L45" s="310">
        <v>33.6</v>
      </c>
    </row>
    <row r="46" spans="1:12" ht="12.75">
      <c r="A46" s="292">
        <v>22</v>
      </c>
      <c r="B46" s="293">
        <v>139</v>
      </c>
      <c r="C46" s="293">
        <v>139</v>
      </c>
      <c r="D46" s="293">
        <v>9370</v>
      </c>
      <c r="E46" s="310">
        <v>-2.8</v>
      </c>
      <c r="F46" s="293">
        <v>1637825</v>
      </c>
      <c r="G46" s="310">
        <v>7</v>
      </c>
      <c r="H46" s="293">
        <v>231170</v>
      </c>
      <c r="I46" s="313">
        <v>14.1</v>
      </c>
      <c r="J46" s="310">
        <v>25.1</v>
      </c>
      <c r="K46" s="293">
        <v>82464</v>
      </c>
      <c r="L46" s="310">
        <v>2</v>
      </c>
    </row>
    <row r="47" spans="1:12" ht="12.75">
      <c r="A47" s="292" t="s">
        <v>377</v>
      </c>
      <c r="B47" s="293">
        <v>43</v>
      </c>
      <c r="C47" s="293">
        <v>42</v>
      </c>
      <c r="D47" s="291" t="s">
        <v>519</v>
      </c>
      <c r="E47" s="309" t="s">
        <v>519</v>
      </c>
      <c r="F47" s="291" t="s">
        <v>519</v>
      </c>
      <c r="G47" s="309" t="s">
        <v>519</v>
      </c>
      <c r="H47" s="291" t="s">
        <v>519</v>
      </c>
      <c r="I47" s="312" t="s">
        <v>519</v>
      </c>
      <c r="J47" s="309" t="s">
        <v>519</v>
      </c>
      <c r="K47" s="291" t="s">
        <v>519</v>
      </c>
      <c r="L47" s="309" t="s">
        <v>519</v>
      </c>
    </row>
    <row r="48" spans="1:12" ht="12.75">
      <c r="A48" s="292" t="s">
        <v>378</v>
      </c>
      <c r="B48" s="293">
        <v>94</v>
      </c>
      <c r="C48" s="293">
        <v>96</v>
      </c>
      <c r="D48" s="293">
        <v>6969</v>
      </c>
      <c r="E48" s="310">
        <v>-2.6</v>
      </c>
      <c r="F48" s="293">
        <v>1224558</v>
      </c>
      <c r="G48" s="310">
        <v>8.8</v>
      </c>
      <c r="H48" s="293">
        <v>218072</v>
      </c>
      <c r="I48" s="313">
        <v>17.8</v>
      </c>
      <c r="J48" s="310">
        <v>28.9</v>
      </c>
      <c r="K48" s="293">
        <v>70095</v>
      </c>
      <c r="L48" s="310">
        <v>6</v>
      </c>
    </row>
    <row r="49" spans="1:12" ht="12.75">
      <c r="A49" s="292" t="s">
        <v>379</v>
      </c>
      <c r="B49" s="293">
        <v>59</v>
      </c>
      <c r="C49" s="293">
        <v>61</v>
      </c>
      <c r="D49" s="293">
        <v>5747</v>
      </c>
      <c r="E49" s="310">
        <v>-1.7</v>
      </c>
      <c r="F49" s="293">
        <v>1084936</v>
      </c>
      <c r="G49" s="310">
        <v>9.7</v>
      </c>
      <c r="H49" s="293">
        <v>202009</v>
      </c>
      <c r="I49" s="313">
        <v>18.6</v>
      </c>
      <c r="J49" s="310">
        <v>27.6</v>
      </c>
      <c r="K49" s="293">
        <v>62520</v>
      </c>
      <c r="L49" s="310">
        <v>4.9</v>
      </c>
    </row>
    <row r="50" spans="1:12" s="289" customFormat="1" ht="12.75">
      <c r="A50" s="290" t="s">
        <v>380</v>
      </c>
      <c r="B50" s="291">
        <v>6</v>
      </c>
      <c r="C50" s="291">
        <v>6</v>
      </c>
      <c r="D50" s="291">
        <v>705</v>
      </c>
      <c r="E50" s="309">
        <v>-0.4</v>
      </c>
      <c r="F50" s="291" t="s">
        <v>519</v>
      </c>
      <c r="G50" s="309" t="s">
        <v>519</v>
      </c>
      <c r="H50" s="291" t="s">
        <v>519</v>
      </c>
      <c r="I50" s="312" t="s">
        <v>519</v>
      </c>
      <c r="J50" s="309" t="s">
        <v>519</v>
      </c>
      <c r="K50" s="291" t="s">
        <v>519</v>
      </c>
      <c r="L50" s="309" t="s">
        <v>519</v>
      </c>
    </row>
    <row r="51" spans="1:12" ht="12.75">
      <c r="A51" s="292" t="s">
        <v>381</v>
      </c>
      <c r="B51" s="293">
        <v>6</v>
      </c>
      <c r="C51" s="293">
        <v>6</v>
      </c>
      <c r="D51" s="293">
        <v>705</v>
      </c>
      <c r="E51" s="310">
        <v>-0.4</v>
      </c>
      <c r="F51" s="291" t="s">
        <v>519</v>
      </c>
      <c r="G51" s="309" t="s">
        <v>519</v>
      </c>
      <c r="H51" s="291" t="s">
        <v>519</v>
      </c>
      <c r="I51" s="312" t="s">
        <v>519</v>
      </c>
      <c r="J51" s="309" t="s">
        <v>519</v>
      </c>
      <c r="K51" s="291" t="s">
        <v>519</v>
      </c>
      <c r="L51" s="309" t="s">
        <v>519</v>
      </c>
    </row>
    <row r="52" spans="1:12" s="289" customFormat="1" ht="12.75">
      <c r="A52" s="290" t="s">
        <v>382</v>
      </c>
      <c r="B52" s="291">
        <v>103</v>
      </c>
      <c r="C52" s="291">
        <v>99</v>
      </c>
      <c r="D52" s="291">
        <v>12383</v>
      </c>
      <c r="E52" s="309">
        <v>0.2</v>
      </c>
      <c r="F52" s="291">
        <v>4397574</v>
      </c>
      <c r="G52" s="309">
        <v>7.4</v>
      </c>
      <c r="H52" s="291">
        <v>1919931</v>
      </c>
      <c r="I52" s="312">
        <v>43.7</v>
      </c>
      <c r="J52" s="309">
        <v>6.8</v>
      </c>
      <c r="K52" s="291">
        <v>868769</v>
      </c>
      <c r="L52" s="309">
        <v>21.8</v>
      </c>
    </row>
    <row r="53" spans="1:12" ht="12.75">
      <c r="A53" s="292" t="s">
        <v>383</v>
      </c>
      <c r="B53" s="293">
        <v>33</v>
      </c>
      <c r="C53" s="293">
        <v>31</v>
      </c>
      <c r="D53" s="293">
        <v>2404</v>
      </c>
      <c r="E53" s="310">
        <v>11.5</v>
      </c>
      <c r="F53" s="293">
        <v>1489906</v>
      </c>
      <c r="G53" s="310">
        <v>17.7</v>
      </c>
      <c r="H53" s="293">
        <v>763384</v>
      </c>
      <c r="I53" s="313">
        <v>51.2</v>
      </c>
      <c r="J53" s="310">
        <v>9.2</v>
      </c>
      <c r="K53" s="293">
        <v>286892</v>
      </c>
      <c r="L53" s="310">
        <v>8.4</v>
      </c>
    </row>
    <row r="54" spans="1:12" ht="12.75">
      <c r="A54" s="292" t="s">
        <v>384</v>
      </c>
      <c r="B54" s="293">
        <v>10</v>
      </c>
      <c r="C54" s="293">
        <v>10</v>
      </c>
      <c r="D54" s="293">
        <v>488</v>
      </c>
      <c r="E54" s="310">
        <v>6.6</v>
      </c>
      <c r="F54" s="293">
        <v>181215</v>
      </c>
      <c r="G54" s="310">
        <v>22.4</v>
      </c>
      <c r="H54" s="293">
        <v>88875</v>
      </c>
      <c r="I54" s="313">
        <v>49</v>
      </c>
      <c r="J54" s="310">
        <v>23.9</v>
      </c>
      <c r="K54" s="293">
        <v>53867</v>
      </c>
      <c r="L54" s="310">
        <v>28</v>
      </c>
    </row>
    <row r="55" spans="1:12" ht="12.75">
      <c r="A55" s="292" t="s">
        <v>385</v>
      </c>
      <c r="B55" s="293">
        <v>22</v>
      </c>
      <c r="C55" s="293">
        <v>23</v>
      </c>
      <c r="D55" s="293">
        <v>6967</v>
      </c>
      <c r="E55" s="310">
        <v>1.2</v>
      </c>
      <c r="F55" s="293">
        <v>1928581</v>
      </c>
      <c r="G55" s="310">
        <v>0.9</v>
      </c>
      <c r="H55" s="293">
        <v>618312</v>
      </c>
      <c r="I55" s="313">
        <v>32.1</v>
      </c>
      <c r="J55" s="310">
        <v>9.7</v>
      </c>
      <c r="K55" s="293">
        <v>327740</v>
      </c>
      <c r="L55" s="310">
        <v>59.8</v>
      </c>
    </row>
    <row r="56" spans="1:12" ht="12.75">
      <c r="A56" s="292" t="s">
        <v>386</v>
      </c>
      <c r="B56" s="293">
        <v>12</v>
      </c>
      <c r="C56" s="293">
        <v>11</v>
      </c>
      <c r="D56" s="293">
        <v>323</v>
      </c>
      <c r="E56" s="310">
        <v>5.2</v>
      </c>
      <c r="F56" s="293">
        <v>69484</v>
      </c>
      <c r="G56" s="310">
        <v>5.4</v>
      </c>
      <c r="H56" s="293">
        <v>26105</v>
      </c>
      <c r="I56" s="313">
        <v>37.6</v>
      </c>
      <c r="J56" s="310">
        <v>8</v>
      </c>
      <c r="K56" s="293">
        <v>10691</v>
      </c>
      <c r="L56" s="310">
        <v>22.3</v>
      </c>
    </row>
    <row r="57" spans="1:12" ht="12.75">
      <c r="A57" s="292" t="s">
        <v>387</v>
      </c>
      <c r="B57" s="293">
        <v>20</v>
      </c>
      <c r="C57" s="293">
        <v>18</v>
      </c>
      <c r="D57" s="293">
        <v>1558</v>
      </c>
      <c r="E57" s="310">
        <v>-16.2</v>
      </c>
      <c r="F57" s="293">
        <v>602101</v>
      </c>
      <c r="G57" s="310">
        <v>5.9</v>
      </c>
      <c r="H57" s="293">
        <v>365908</v>
      </c>
      <c r="I57" s="313">
        <v>60.8</v>
      </c>
      <c r="J57" s="310">
        <v>-2.7</v>
      </c>
      <c r="K57" s="293">
        <v>168419</v>
      </c>
      <c r="L57" s="310">
        <v>1.4</v>
      </c>
    </row>
    <row r="58" spans="1:12" s="289" customFormat="1" ht="12.75">
      <c r="A58" s="290" t="s">
        <v>388</v>
      </c>
      <c r="B58" s="291">
        <v>90</v>
      </c>
      <c r="C58" s="291">
        <v>89</v>
      </c>
      <c r="D58" s="291">
        <v>6055</v>
      </c>
      <c r="E58" s="309">
        <v>0.5</v>
      </c>
      <c r="F58" s="291">
        <v>945153</v>
      </c>
      <c r="G58" s="309">
        <v>1.8</v>
      </c>
      <c r="H58" s="291">
        <v>369260</v>
      </c>
      <c r="I58" s="312">
        <v>39.1</v>
      </c>
      <c r="J58" s="309">
        <v>-6.2</v>
      </c>
      <c r="K58" s="291">
        <v>187879</v>
      </c>
      <c r="L58" s="309">
        <v>-4.8</v>
      </c>
    </row>
    <row r="59" spans="1:12" ht="12.75">
      <c r="A59" s="292" t="s">
        <v>389</v>
      </c>
      <c r="B59" s="293">
        <v>13</v>
      </c>
      <c r="C59" s="293">
        <v>11</v>
      </c>
      <c r="D59" s="293">
        <v>1411</v>
      </c>
      <c r="E59" s="310">
        <v>12</v>
      </c>
      <c r="F59" s="293">
        <v>176640</v>
      </c>
      <c r="G59" s="310">
        <v>21.1</v>
      </c>
      <c r="H59" s="293">
        <v>84245</v>
      </c>
      <c r="I59" s="313">
        <v>47.7</v>
      </c>
      <c r="J59" s="310">
        <v>16.8</v>
      </c>
      <c r="K59" s="293">
        <v>54097</v>
      </c>
      <c r="L59" s="310">
        <v>-3.1</v>
      </c>
    </row>
    <row r="60" spans="1:12" ht="12.75">
      <c r="A60" s="292" t="s">
        <v>390</v>
      </c>
      <c r="B60" s="293">
        <v>77</v>
      </c>
      <c r="C60" s="293">
        <v>77</v>
      </c>
      <c r="D60" s="293">
        <v>4644</v>
      </c>
      <c r="E60" s="310">
        <v>-2.5</v>
      </c>
      <c r="F60" s="293">
        <v>768512</v>
      </c>
      <c r="G60" s="310">
        <v>-1.8</v>
      </c>
      <c r="H60" s="293">
        <v>285015</v>
      </c>
      <c r="I60" s="313">
        <v>37.1</v>
      </c>
      <c r="J60" s="310">
        <v>-11.4</v>
      </c>
      <c r="K60" s="293">
        <v>133782</v>
      </c>
      <c r="L60" s="310">
        <v>-5.5</v>
      </c>
    </row>
    <row r="61" spans="1:12" ht="12.75">
      <c r="A61" s="292" t="s">
        <v>391</v>
      </c>
      <c r="B61" s="293">
        <v>37</v>
      </c>
      <c r="C61" s="293">
        <v>36</v>
      </c>
      <c r="D61" s="293">
        <v>2813</v>
      </c>
      <c r="E61" s="310">
        <v>-0.7</v>
      </c>
      <c r="F61" s="293">
        <v>481727</v>
      </c>
      <c r="G61" s="310">
        <v>-2.1</v>
      </c>
      <c r="H61" s="293">
        <v>188766</v>
      </c>
      <c r="I61" s="313">
        <v>39.2</v>
      </c>
      <c r="J61" s="310">
        <v>-12.5</v>
      </c>
      <c r="K61" s="293">
        <v>86320</v>
      </c>
      <c r="L61" s="310">
        <v>-1.5</v>
      </c>
    </row>
    <row r="62" spans="1:12" s="289" customFormat="1" ht="12.75">
      <c r="A62" s="290" t="s">
        <v>392</v>
      </c>
      <c r="B62" s="291">
        <v>118</v>
      </c>
      <c r="C62" s="291">
        <v>124</v>
      </c>
      <c r="D62" s="291">
        <v>4200</v>
      </c>
      <c r="E62" s="309">
        <v>-1.9</v>
      </c>
      <c r="F62" s="291">
        <v>704596</v>
      </c>
      <c r="G62" s="309">
        <v>-2.1</v>
      </c>
      <c r="H62" s="291">
        <v>159347</v>
      </c>
      <c r="I62" s="312">
        <v>22.6</v>
      </c>
      <c r="J62" s="309">
        <v>2.6</v>
      </c>
      <c r="K62" s="291">
        <v>80752</v>
      </c>
      <c r="L62" s="309">
        <v>-9.2</v>
      </c>
    </row>
    <row r="63" spans="1:12" ht="12.75">
      <c r="A63" s="292" t="s">
        <v>393</v>
      </c>
      <c r="B63" s="293">
        <v>13</v>
      </c>
      <c r="C63" s="293">
        <v>13</v>
      </c>
      <c r="D63" s="293">
        <v>1243</v>
      </c>
      <c r="E63" s="310">
        <v>-5.3</v>
      </c>
      <c r="F63" s="293">
        <v>201508</v>
      </c>
      <c r="G63" s="310">
        <v>1</v>
      </c>
      <c r="H63" s="293">
        <v>80760</v>
      </c>
      <c r="I63" s="313">
        <v>40.1</v>
      </c>
      <c r="J63" s="310">
        <v>0.3</v>
      </c>
      <c r="K63" s="293">
        <v>45168</v>
      </c>
      <c r="L63" s="310">
        <v>2.2</v>
      </c>
    </row>
    <row r="64" spans="1:12" ht="12.75">
      <c r="A64" s="292" t="s">
        <v>394</v>
      </c>
      <c r="B64" s="293">
        <v>1</v>
      </c>
      <c r="C64" s="293">
        <v>1</v>
      </c>
      <c r="D64" s="291" t="s">
        <v>519</v>
      </c>
      <c r="E64" s="309" t="s">
        <v>519</v>
      </c>
      <c r="F64" s="291" t="s">
        <v>519</v>
      </c>
      <c r="G64" s="309" t="s">
        <v>519</v>
      </c>
      <c r="H64" s="291" t="s">
        <v>519</v>
      </c>
      <c r="I64" s="312" t="s">
        <v>519</v>
      </c>
      <c r="J64" s="309" t="s">
        <v>519</v>
      </c>
      <c r="K64" s="291" t="s">
        <v>519</v>
      </c>
      <c r="L64" s="309" t="s">
        <v>519</v>
      </c>
    </row>
    <row r="65" spans="1:12" ht="12.75">
      <c r="A65" s="292" t="s">
        <v>395</v>
      </c>
      <c r="B65" s="293">
        <v>84</v>
      </c>
      <c r="C65" s="293">
        <v>88</v>
      </c>
      <c r="D65" s="293">
        <v>1692</v>
      </c>
      <c r="E65" s="310">
        <v>-1.9</v>
      </c>
      <c r="F65" s="293">
        <v>302662</v>
      </c>
      <c r="G65" s="310">
        <v>-7.9</v>
      </c>
      <c r="H65" s="293">
        <v>37125</v>
      </c>
      <c r="I65" s="313">
        <v>12.3</v>
      </c>
      <c r="J65" s="310">
        <v>-1.8</v>
      </c>
      <c r="K65" s="293">
        <v>10736</v>
      </c>
      <c r="L65" s="310">
        <v>-55.2</v>
      </c>
    </row>
    <row r="66" spans="1:12" ht="12.75">
      <c r="A66" s="292" t="s">
        <v>396</v>
      </c>
      <c r="B66" s="293">
        <v>29</v>
      </c>
      <c r="C66" s="293">
        <v>31</v>
      </c>
      <c r="D66" s="293">
        <v>1077</v>
      </c>
      <c r="E66" s="310">
        <v>1.5</v>
      </c>
      <c r="F66" s="293">
        <v>190687</v>
      </c>
      <c r="G66" s="310">
        <v>12.9</v>
      </c>
      <c r="H66" s="293">
        <v>12106</v>
      </c>
      <c r="I66" s="313">
        <v>6.3</v>
      </c>
      <c r="J66" s="310">
        <v>19.5</v>
      </c>
      <c r="K66" s="293">
        <v>3207</v>
      </c>
      <c r="L66" s="310">
        <v>35.4</v>
      </c>
    </row>
    <row r="67" spans="1:12" ht="12.75">
      <c r="A67" s="292" t="s">
        <v>397</v>
      </c>
      <c r="B67" s="293">
        <v>41</v>
      </c>
      <c r="C67" s="293">
        <v>40</v>
      </c>
      <c r="D67" s="293">
        <v>266</v>
      </c>
      <c r="E67" s="310">
        <v>-2.2</v>
      </c>
      <c r="F67" s="293">
        <v>72043</v>
      </c>
      <c r="G67" s="310">
        <v>7.1</v>
      </c>
      <c r="H67" s="293" t="s">
        <v>510</v>
      </c>
      <c r="I67" s="313" t="s">
        <v>510</v>
      </c>
      <c r="J67" s="310" t="s">
        <v>510</v>
      </c>
      <c r="K67" s="293" t="s">
        <v>510</v>
      </c>
      <c r="L67" s="310" t="s">
        <v>510</v>
      </c>
    </row>
    <row r="68" spans="1:12" ht="12.75">
      <c r="A68" s="292" t="s">
        <v>398</v>
      </c>
      <c r="B68" s="293">
        <v>15</v>
      </c>
      <c r="C68" s="293">
        <v>15</v>
      </c>
      <c r="D68" s="293">
        <v>697</v>
      </c>
      <c r="E68" s="310">
        <v>7.7</v>
      </c>
      <c r="F68" s="293">
        <v>95206</v>
      </c>
      <c r="G68" s="310">
        <v>-0.3</v>
      </c>
      <c r="H68" s="293">
        <v>20473</v>
      </c>
      <c r="I68" s="313">
        <v>21.5</v>
      </c>
      <c r="J68" s="310">
        <v>-2.6</v>
      </c>
      <c r="K68" s="293">
        <v>7306</v>
      </c>
      <c r="L68" s="310">
        <v>-8.1</v>
      </c>
    </row>
    <row r="69" spans="1:12" s="289" customFormat="1" ht="12.75">
      <c r="A69" s="290" t="s">
        <v>399</v>
      </c>
      <c r="B69" s="291">
        <v>183</v>
      </c>
      <c r="C69" s="291">
        <v>195</v>
      </c>
      <c r="D69" s="291">
        <v>9465</v>
      </c>
      <c r="E69" s="309">
        <v>1.1</v>
      </c>
      <c r="F69" s="291">
        <v>1214450</v>
      </c>
      <c r="G69" s="309">
        <v>11.6</v>
      </c>
      <c r="H69" s="291">
        <v>278181</v>
      </c>
      <c r="I69" s="312">
        <v>22.9</v>
      </c>
      <c r="J69" s="309">
        <v>11.9</v>
      </c>
      <c r="K69" s="291">
        <v>136705</v>
      </c>
      <c r="L69" s="309">
        <v>12</v>
      </c>
    </row>
    <row r="70" spans="1:12" ht="12.75">
      <c r="A70" s="292">
        <v>27</v>
      </c>
      <c r="B70" s="293">
        <v>20</v>
      </c>
      <c r="C70" s="293">
        <v>21</v>
      </c>
      <c r="D70" s="293">
        <v>1338</v>
      </c>
      <c r="E70" s="310">
        <v>3.6</v>
      </c>
      <c r="F70" s="293">
        <v>156389</v>
      </c>
      <c r="G70" s="310">
        <v>12.5</v>
      </c>
      <c r="H70" s="293">
        <v>46125</v>
      </c>
      <c r="I70" s="313">
        <v>29.5</v>
      </c>
      <c r="J70" s="310">
        <v>15.1</v>
      </c>
      <c r="K70" s="293">
        <v>24848</v>
      </c>
      <c r="L70" s="310">
        <v>14.3</v>
      </c>
    </row>
    <row r="71" spans="1:12" ht="12.75">
      <c r="A71" s="292" t="s">
        <v>400</v>
      </c>
      <c r="B71" s="293">
        <v>2</v>
      </c>
      <c r="C71" s="293">
        <v>2</v>
      </c>
      <c r="D71" s="291" t="s">
        <v>519</v>
      </c>
      <c r="E71" s="309" t="s">
        <v>519</v>
      </c>
      <c r="F71" s="291" t="s">
        <v>519</v>
      </c>
      <c r="G71" s="309" t="s">
        <v>519</v>
      </c>
      <c r="H71" s="291" t="s">
        <v>519</v>
      </c>
      <c r="I71" s="312" t="s">
        <v>519</v>
      </c>
      <c r="J71" s="309" t="s">
        <v>519</v>
      </c>
      <c r="K71" s="291" t="s">
        <v>519</v>
      </c>
      <c r="L71" s="309" t="s">
        <v>519</v>
      </c>
    </row>
    <row r="72" spans="1:12" ht="12.75">
      <c r="A72" s="292" t="s">
        <v>401</v>
      </c>
      <c r="B72" s="293">
        <v>12</v>
      </c>
      <c r="C72" s="293">
        <v>12</v>
      </c>
      <c r="D72" s="293">
        <v>918</v>
      </c>
      <c r="E72" s="310">
        <v>6.4</v>
      </c>
      <c r="F72" s="293">
        <v>89646</v>
      </c>
      <c r="G72" s="310">
        <v>7.4</v>
      </c>
      <c r="H72" s="293">
        <v>31714</v>
      </c>
      <c r="I72" s="313">
        <v>35.4</v>
      </c>
      <c r="J72" s="310">
        <v>12.4</v>
      </c>
      <c r="K72" s="293">
        <v>20391</v>
      </c>
      <c r="L72" s="310">
        <v>15.8</v>
      </c>
    </row>
    <row r="73" spans="1:12" ht="12.75">
      <c r="A73" s="292">
        <v>28</v>
      </c>
      <c r="B73" s="293">
        <v>163</v>
      </c>
      <c r="C73" s="293">
        <v>174</v>
      </c>
      <c r="D73" s="293">
        <v>8127</v>
      </c>
      <c r="E73" s="310">
        <v>0.7</v>
      </c>
      <c r="F73" s="293">
        <v>1058062</v>
      </c>
      <c r="G73" s="310">
        <v>11.4</v>
      </c>
      <c r="H73" s="293">
        <v>232055</v>
      </c>
      <c r="I73" s="313">
        <v>21.9</v>
      </c>
      <c r="J73" s="310">
        <v>11.3</v>
      </c>
      <c r="K73" s="293">
        <v>111857</v>
      </c>
      <c r="L73" s="310">
        <v>11.5</v>
      </c>
    </row>
    <row r="74" spans="1:12" ht="12.75">
      <c r="A74" s="292" t="s">
        <v>402</v>
      </c>
      <c r="B74" s="293">
        <v>55</v>
      </c>
      <c r="C74" s="293">
        <v>62</v>
      </c>
      <c r="D74" s="293">
        <v>1850</v>
      </c>
      <c r="E74" s="310">
        <v>1.8</v>
      </c>
      <c r="F74" s="293">
        <v>257048</v>
      </c>
      <c r="G74" s="310">
        <v>18.9</v>
      </c>
      <c r="H74" s="293">
        <v>50002</v>
      </c>
      <c r="I74" s="313">
        <v>19.5</v>
      </c>
      <c r="J74" s="310">
        <v>21.7</v>
      </c>
      <c r="K74" s="293">
        <v>15365</v>
      </c>
      <c r="L74" s="310">
        <v>-7.2</v>
      </c>
    </row>
    <row r="75" spans="1:12" ht="12.75">
      <c r="A75" s="292" t="s">
        <v>403</v>
      </c>
      <c r="B75" s="293">
        <v>37</v>
      </c>
      <c r="C75" s="293">
        <v>43</v>
      </c>
      <c r="D75" s="293">
        <v>1372</v>
      </c>
      <c r="E75" s="310">
        <v>3</v>
      </c>
      <c r="F75" s="293">
        <v>207045</v>
      </c>
      <c r="G75" s="310">
        <v>18.3</v>
      </c>
      <c r="H75" s="293">
        <v>46289</v>
      </c>
      <c r="I75" s="313">
        <v>22.4</v>
      </c>
      <c r="J75" s="310">
        <v>22.5</v>
      </c>
      <c r="K75" s="293">
        <v>13026</v>
      </c>
      <c r="L75" s="310">
        <v>-6</v>
      </c>
    </row>
    <row r="76" spans="1:12" ht="12.75">
      <c r="A76" s="292" t="s">
        <v>404</v>
      </c>
      <c r="B76" s="293">
        <v>8</v>
      </c>
      <c r="C76" s="293">
        <v>9</v>
      </c>
      <c r="D76" s="293">
        <v>573</v>
      </c>
      <c r="E76" s="310">
        <v>-11.8</v>
      </c>
      <c r="F76" s="293">
        <v>101262</v>
      </c>
      <c r="G76" s="310">
        <v>4.3</v>
      </c>
      <c r="H76" s="293">
        <v>29777</v>
      </c>
      <c r="I76" s="313">
        <v>29.4</v>
      </c>
      <c r="J76" s="310">
        <v>21.9</v>
      </c>
      <c r="K76" s="293">
        <v>21210</v>
      </c>
      <c r="L76" s="310">
        <v>24</v>
      </c>
    </row>
    <row r="77" spans="1:12" ht="12.75">
      <c r="A77" s="292" t="s">
        <v>405</v>
      </c>
      <c r="B77" s="293">
        <v>44</v>
      </c>
      <c r="C77" s="293">
        <v>45</v>
      </c>
      <c r="D77" s="293">
        <v>1856</v>
      </c>
      <c r="E77" s="310">
        <v>4</v>
      </c>
      <c r="F77" s="293">
        <v>176226</v>
      </c>
      <c r="G77" s="310">
        <v>17.6</v>
      </c>
      <c r="H77" s="293">
        <v>6130</v>
      </c>
      <c r="I77" s="313">
        <v>3.5</v>
      </c>
      <c r="J77" s="310">
        <v>43.8</v>
      </c>
      <c r="K77" s="293">
        <v>3748</v>
      </c>
      <c r="L77" s="310">
        <v>18.9</v>
      </c>
    </row>
    <row r="78" spans="1:12" ht="12.75">
      <c r="A78" s="292" t="s">
        <v>406</v>
      </c>
      <c r="B78" s="293">
        <v>15</v>
      </c>
      <c r="C78" s="293">
        <v>15</v>
      </c>
      <c r="D78" s="293">
        <v>1499</v>
      </c>
      <c r="E78" s="310">
        <v>1.4</v>
      </c>
      <c r="F78" s="293">
        <v>132045</v>
      </c>
      <c r="G78" s="310">
        <v>10.3</v>
      </c>
      <c r="H78" s="293">
        <v>47290</v>
      </c>
      <c r="I78" s="313">
        <v>35.8</v>
      </c>
      <c r="J78" s="310">
        <v>6.5</v>
      </c>
      <c r="K78" s="293">
        <v>17269</v>
      </c>
      <c r="L78" s="310">
        <v>7.5</v>
      </c>
    </row>
    <row r="79" spans="1:12" ht="12.75">
      <c r="A79" s="292" t="s">
        <v>407</v>
      </c>
      <c r="B79" s="293">
        <v>31</v>
      </c>
      <c r="C79" s="293">
        <v>33</v>
      </c>
      <c r="D79" s="293">
        <v>1888</v>
      </c>
      <c r="E79" s="310">
        <v>0.3</v>
      </c>
      <c r="F79" s="293">
        <v>313168</v>
      </c>
      <c r="G79" s="310">
        <v>8.4</v>
      </c>
      <c r="H79" s="293">
        <v>86287</v>
      </c>
      <c r="I79" s="313">
        <v>27.6</v>
      </c>
      <c r="J79" s="310">
        <v>6</v>
      </c>
      <c r="K79" s="293">
        <v>45441</v>
      </c>
      <c r="L79" s="310">
        <v>15.1</v>
      </c>
    </row>
    <row r="80" spans="1:12" s="289" customFormat="1" ht="12.75">
      <c r="A80" s="290" t="s">
        <v>408</v>
      </c>
      <c r="B80" s="291">
        <v>249</v>
      </c>
      <c r="C80" s="291">
        <v>248</v>
      </c>
      <c r="D80" s="291">
        <v>21610</v>
      </c>
      <c r="E80" s="309">
        <v>1.8</v>
      </c>
      <c r="F80" s="291">
        <v>4393879</v>
      </c>
      <c r="G80" s="309">
        <v>9.4</v>
      </c>
      <c r="H80" s="291">
        <v>2569492</v>
      </c>
      <c r="I80" s="312">
        <v>58.5</v>
      </c>
      <c r="J80" s="309">
        <v>5.9</v>
      </c>
      <c r="K80" s="291">
        <v>1061909</v>
      </c>
      <c r="L80" s="309">
        <v>11.9</v>
      </c>
    </row>
    <row r="81" spans="1:12" ht="12.75">
      <c r="A81" s="292" t="s">
        <v>409</v>
      </c>
      <c r="B81" s="293">
        <v>46</v>
      </c>
      <c r="C81" s="293">
        <v>48</v>
      </c>
      <c r="D81" s="293">
        <v>7306</v>
      </c>
      <c r="E81" s="310">
        <v>0.7</v>
      </c>
      <c r="F81" s="293">
        <v>1809943</v>
      </c>
      <c r="G81" s="310">
        <v>14.2</v>
      </c>
      <c r="H81" s="293">
        <v>1218648</v>
      </c>
      <c r="I81" s="313">
        <v>67.3</v>
      </c>
      <c r="J81" s="310">
        <v>15.4</v>
      </c>
      <c r="K81" s="293">
        <v>498925</v>
      </c>
      <c r="L81" s="310">
        <v>26</v>
      </c>
    </row>
    <row r="82" spans="1:12" ht="12.75">
      <c r="A82" s="292" t="s">
        <v>410</v>
      </c>
      <c r="B82" s="293">
        <v>20</v>
      </c>
      <c r="C82" s="293">
        <v>22</v>
      </c>
      <c r="D82" s="293">
        <v>4076</v>
      </c>
      <c r="E82" s="310">
        <v>-2.8</v>
      </c>
      <c r="F82" s="293">
        <v>766499</v>
      </c>
      <c r="G82" s="310">
        <v>-0.1</v>
      </c>
      <c r="H82" s="293">
        <v>535530</v>
      </c>
      <c r="I82" s="313">
        <v>69.9</v>
      </c>
      <c r="J82" s="310">
        <v>1.5</v>
      </c>
      <c r="K82" s="293">
        <v>227816</v>
      </c>
      <c r="L82" s="310">
        <v>4.9</v>
      </c>
    </row>
    <row r="83" spans="1:12" ht="12.75">
      <c r="A83" s="292" t="s">
        <v>411</v>
      </c>
      <c r="B83" s="293">
        <v>14</v>
      </c>
      <c r="C83" s="293">
        <v>14</v>
      </c>
      <c r="D83" s="293">
        <v>1287</v>
      </c>
      <c r="E83" s="310">
        <v>5.8</v>
      </c>
      <c r="F83" s="293">
        <v>303709</v>
      </c>
      <c r="G83" s="310">
        <v>26.8</v>
      </c>
      <c r="H83" s="293">
        <v>184875</v>
      </c>
      <c r="I83" s="313">
        <v>60.9</v>
      </c>
      <c r="J83" s="310">
        <v>33.1</v>
      </c>
      <c r="K83" s="293">
        <v>88377</v>
      </c>
      <c r="L83" s="310">
        <v>61.1</v>
      </c>
    </row>
    <row r="84" spans="1:12" ht="12.75">
      <c r="A84" s="292" t="s">
        <v>412</v>
      </c>
      <c r="B84" s="293">
        <v>90</v>
      </c>
      <c r="C84" s="293">
        <v>88</v>
      </c>
      <c r="D84" s="293">
        <v>6024</v>
      </c>
      <c r="E84" s="310">
        <v>1.9</v>
      </c>
      <c r="F84" s="293">
        <v>1108328</v>
      </c>
      <c r="G84" s="310">
        <v>6.7</v>
      </c>
      <c r="H84" s="293">
        <v>554513</v>
      </c>
      <c r="I84" s="313">
        <v>50</v>
      </c>
      <c r="J84" s="310">
        <v>-1.2</v>
      </c>
      <c r="K84" s="293">
        <v>281905</v>
      </c>
      <c r="L84" s="310">
        <v>-2.6</v>
      </c>
    </row>
    <row r="85" spans="1:12" ht="12.75">
      <c r="A85" s="292" t="s">
        <v>413</v>
      </c>
      <c r="B85" s="293">
        <v>36</v>
      </c>
      <c r="C85" s="293">
        <v>34</v>
      </c>
      <c r="D85" s="293">
        <v>2073</v>
      </c>
      <c r="E85" s="310">
        <v>-1.2</v>
      </c>
      <c r="F85" s="293">
        <v>554179</v>
      </c>
      <c r="G85" s="310">
        <v>11.6</v>
      </c>
      <c r="H85" s="293">
        <v>299032</v>
      </c>
      <c r="I85" s="313">
        <v>54</v>
      </c>
      <c r="J85" s="310">
        <v>0.5</v>
      </c>
      <c r="K85" s="293">
        <v>164461</v>
      </c>
      <c r="L85" s="310">
        <v>-2.5</v>
      </c>
    </row>
    <row r="86" spans="1:12" ht="12.75">
      <c r="A86" s="292" t="s">
        <v>414</v>
      </c>
      <c r="B86" s="293">
        <v>34</v>
      </c>
      <c r="C86" s="293">
        <v>32</v>
      </c>
      <c r="D86" s="293">
        <v>2916</v>
      </c>
      <c r="E86" s="310">
        <v>6.6</v>
      </c>
      <c r="F86" s="293">
        <v>351961</v>
      </c>
      <c r="G86" s="310">
        <v>-3.5</v>
      </c>
      <c r="H86" s="293">
        <v>186820</v>
      </c>
      <c r="I86" s="313">
        <v>53.1</v>
      </c>
      <c r="J86" s="310">
        <v>-5.4</v>
      </c>
      <c r="K86" s="293">
        <v>84998</v>
      </c>
      <c r="L86" s="310">
        <v>-3.3</v>
      </c>
    </row>
    <row r="87" spans="1:12" ht="12.75">
      <c r="A87" s="292" t="s">
        <v>415</v>
      </c>
      <c r="B87" s="293">
        <v>17</v>
      </c>
      <c r="C87" s="293">
        <v>16</v>
      </c>
      <c r="D87" s="293">
        <v>889</v>
      </c>
      <c r="E87" s="310">
        <v>5.2</v>
      </c>
      <c r="F87" s="293">
        <v>149620</v>
      </c>
      <c r="G87" s="310">
        <v>7.8</v>
      </c>
      <c r="H87" s="293">
        <v>103521</v>
      </c>
      <c r="I87" s="313">
        <v>69.2</v>
      </c>
      <c r="J87" s="310">
        <v>29.9</v>
      </c>
      <c r="K87" s="293">
        <v>33426</v>
      </c>
      <c r="L87" s="310">
        <v>6.5</v>
      </c>
    </row>
    <row r="88" spans="1:12" ht="12.75">
      <c r="A88" s="292" t="s">
        <v>416</v>
      </c>
      <c r="B88" s="293">
        <v>85</v>
      </c>
      <c r="C88" s="293">
        <v>85</v>
      </c>
      <c r="D88" s="293">
        <v>5358</v>
      </c>
      <c r="E88" s="310">
        <v>3.3</v>
      </c>
      <c r="F88" s="293">
        <v>971744</v>
      </c>
      <c r="G88" s="310">
        <v>5.6</v>
      </c>
      <c r="H88" s="293">
        <v>497676</v>
      </c>
      <c r="I88" s="313">
        <v>51.2</v>
      </c>
      <c r="J88" s="310">
        <v>-8.1</v>
      </c>
      <c r="K88" s="293">
        <v>145774</v>
      </c>
      <c r="L88" s="310">
        <v>-2.7</v>
      </c>
    </row>
    <row r="89" spans="1:12" ht="12.75">
      <c r="A89" s="292" t="s">
        <v>417</v>
      </c>
      <c r="B89" s="293">
        <v>21</v>
      </c>
      <c r="C89" s="293">
        <v>22</v>
      </c>
      <c r="D89" s="293">
        <v>1541</v>
      </c>
      <c r="E89" s="310">
        <v>8.5</v>
      </c>
      <c r="F89" s="293">
        <v>331681</v>
      </c>
      <c r="G89" s="310">
        <v>23.3</v>
      </c>
      <c r="H89" s="293">
        <v>131414</v>
      </c>
      <c r="I89" s="313">
        <v>39.6</v>
      </c>
      <c r="J89" s="310">
        <v>0.6</v>
      </c>
      <c r="K89" s="293">
        <v>34547</v>
      </c>
      <c r="L89" s="310">
        <v>-17.2</v>
      </c>
    </row>
    <row r="90" spans="1:12" s="289" customFormat="1" ht="12.75">
      <c r="A90" s="290" t="s">
        <v>418</v>
      </c>
      <c r="B90" s="291">
        <v>238</v>
      </c>
      <c r="C90" s="291">
        <v>242</v>
      </c>
      <c r="D90" s="291">
        <v>19526</v>
      </c>
      <c r="E90" s="310" t="s">
        <v>510</v>
      </c>
      <c r="F90" s="291">
        <v>6478756</v>
      </c>
      <c r="G90" s="309">
        <v>5.9</v>
      </c>
      <c r="H90" s="291">
        <v>4506482</v>
      </c>
      <c r="I90" s="312">
        <v>69.6</v>
      </c>
      <c r="J90" s="309">
        <v>5.6</v>
      </c>
      <c r="K90" s="291">
        <v>2332035</v>
      </c>
      <c r="L90" s="309">
        <v>19.4</v>
      </c>
    </row>
    <row r="91" spans="1:12" ht="12.75">
      <c r="A91" s="292">
        <v>30</v>
      </c>
      <c r="B91" s="293">
        <v>1</v>
      </c>
      <c r="C91" s="293">
        <v>1</v>
      </c>
      <c r="D91" s="291" t="s">
        <v>519</v>
      </c>
      <c r="E91" s="309" t="s">
        <v>519</v>
      </c>
      <c r="F91" s="291" t="s">
        <v>519</v>
      </c>
      <c r="G91" s="309" t="s">
        <v>519</v>
      </c>
      <c r="H91" s="291" t="s">
        <v>519</v>
      </c>
      <c r="I91" s="312" t="s">
        <v>519</v>
      </c>
      <c r="J91" s="309" t="s">
        <v>519</v>
      </c>
      <c r="K91" s="291" t="s">
        <v>519</v>
      </c>
      <c r="L91" s="309" t="s">
        <v>519</v>
      </c>
    </row>
    <row r="92" spans="1:12" ht="12.75">
      <c r="A92" s="292">
        <v>31</v>
      </c>
      <c r="B92" s="293">
        <v>91</v>
      </c>
      <c r="C92" s="293">
        <v>89</v>
      </c>
      <c r="D92" s="293">
        <v>5321</v>
      </c>
      <c r="E92" s="310">
        <v>0.9</v>
      </c>
      <c r="F92" s="293">
        <v>1188699</v>
      </c>
      <c r="G92" s="310">
        <v>34</v>
      </c>
      <c r="H92" s="293">
        <v>609630</v>
      </c>
      <c r="I92" s="313">
        <v>51.3</v>
      </c>
      <c r="J92" s="310">
        <v>46.8</v>
      </c>
      <c r="K92" s="293">
        <v>381147</v>
      </c>
      <c r="L92" s="310">
        <v>54.7</v>
      </c>
    </row>
    <row r="93" spans="1:12" ht="12.75">
      <c r="A93" s="292" t="s">
        <v>419</v>
      </c>
      <c r="B93" s="293">
        <v>26</v>
      </c>
      <c r="C93" s="293">
        <v>26</v>
      </c>
      <c r="D93" s="293">
        <v>2063</v>
      </c>
      <c r="E93" s="310">
        <v>-3.6</v>
      </c>
      <c r="F93" s="293">
        <v>688324</v>
      </c>
      <c r="G93" s="310">
        <v>60</v>
      </c>
      <c r="H93" s="293">
        <v>443779</v>
      </c>
      <c r="I93" s="313">
        <v>64.5</v>
      </c>
      <c r="J93" s="310">
        <v>73.6</v>
      </c>
      <c r="K93" s="293">
        <v>310697</v>
      </c>
      <c r="L93" s="310">
        <v>84.1</v>
      </c>
    </row>
    <row r="94" spans="1:12" ht="12.75">
      <c r="A94" s="292" t="s">
        <v>420</v>
      </c>
      <c r="B94" s="293">
        <v>29</v>
      </c>
      <c r="C94" s="293">
        <v>27</v>
      </c>
      <c r="D94" s="293">
        <v>1717</v>
      </c>
      <c r="E94" s="310">
        <v>5.9</v>
      </c>
      <c r="F94" s="293">
        <v>274674</v>
      </c>
      <c r="G94" s="310">
        <v>19.3</v>
      </c>
      <c r="H94" s="293">
        <v>82611</v>
      </c>
      <c r="I94" s="313">
        <v>30.1</v>
      </c>
      <c r="J94" s="310">
        <v>20.6</v>
      </c>
      <c r="K94" s="293">
        <v>28784</v>
      </c>
      <c r="L94" s="310">
        <v>19.6</v>
      </c>
    </row>
    <row r="95" spans="1:12" ht="12.75">
      <c r="A95" s="292" t="s">
        <v>421</v>
      </c>
      <c r="B95" s="293">
        <v>22</v>
      </c>
      <c r="C95" s="293">
        <v>23</v>
      </c>
      <c r="D95" s="293">
        <v>1053</v>
      </c>
      <c r="E95" s="310">
        <v>-5.1</v>
      </c>
      <c r="F95" s="293">
        <v>153643</v>
      </c>
      <c r="G95" s="310">
        <v>-9.1</v>
      </c>
      <c r="H95" s="293">
        <v>61257</v>
      </c>
      <c r="I95" s="313">
        <v>39.9</v>
      </c>
      <c r="J95" s="310">
        <v>-14</v>
      </c>
      <c r="K95" s="293">
        <v>30278</v>
      </c>
      <c r="L95" s="310">
        <v>-29.4</v>
      </c>
    </row>
    <row r="96" spans="1:12" ht="12.75">
      <c r="A96" s="292">
        <v>32</v>
      </c>
      <c r="B96" s="293">
        <v>30</v>
      </c>
      <c r="C96" s="293">
        <v>30</v>
      </c>
      <c r="D96" s="291" t="s">
        <v>519</v>
      </c>
      <c r="E96" s="309" t="s">
        <v>519</v>
      </c>
      <c r="F96" s="291" t="s">
        <v>519</v>
      </c>
      <c r="G96" s="309" t="s">
        <v>519</v>
      </c>
      <c r="H96" s="291" t="s">
        <v>519</v>
      </c>
      <c r="I96" s="312" t="s">
        <v>519</v>
      </c>
      <c r="J96" s="309" t="s">
        <v>519</v>
      </c>
      <c r="K96" s="291" t="s">
        <v>519</v>
      </c>
      <c r="L96" s="309" t="s">
        <v>519</v>
      </c>
    </row>
    <row r="97" spans="1:12" ht="12.75">
      <c r="A97" s="292">
        <v>33</v>
      </c>
      <c r="B97" s="293">
        <v>116</v>
      </c>
      <c r="C97" s="293">
        <v>122</v>
      </c>
      <c r="D97" s="293">
        <v>9927</v>
      </c>
      <c r="E97" s="310">
        <v>-2.8</v>
      </c>
      <c r="F97" s="293">
        <v>2265557</v>
      </c>
      <c r="G97" s="310">
        <v>-3.3</v>
      </c>
      <c r="H97" s="293">
        <v>1604783</v>
      </c>
      <c r="I97" s="313">
        <v>70.8</v>
      </c>
      <c r="J97" s="310">
        <v>2.6</v>
      </c>
      <c r="K97" s="293">
        <v>721158</v>
      </c>
      <c r="L97" s="310">
        <v>9.3</v>
      </c>
    </row>
    <row r="98" spans="1:12" ht="12.75">
      <c r="A98" s="292" t="s">
        <v>422</v>
      </c>
      <c r="B98" s="293">
        <v>64</v>
      </c>
      <c r="C98" s="293">
        <v>71</v>
      </c>
      <c r="D98" s="293">
        <v>5436</v>
      </c>
      <c r="E98" s="310">
        <v>-1.2</v>
      </c>
      <c r="F98" s="293">
        <v>1565562</v>
      </c>
      <c r="G98" s="310">
        <v>6</v>
      </c>
      <c r="H98" s="293">
        <v>1236244</v>
      </c>
      <c r="I98" s="313">
        <v>79</v>
      </c>
      <c r="J98" s="310">
        <v>7.9</v>
      </c>
      <c r="K98" s="293">
        <v>601190</v>
      </c>
      <c r="L98" s="310">
        <v>12.7</v>
      </c>
    </row>
    <row r="99" spans="1:12" ht="12.75">
      <c r="A99" s="292" t="s">
        <v>423</v>
      </c>
      <c r="B99" s="293">
        <v>39</v>
      </c>
      <c r="C99" s="293">
        <v>39</v>
      </c>
      <c r="D99" s="293">
        <v>3404</v>
      </c>
      <c r="E99" s="310">
        <v>-5.3</v>
      </c>
      <c r="F99" s="293">
        <v>534484</v>
      </c>
      <c r="G99" s="310">
        <v>-23.9</v>
      </c>
      <c r="H99" s="293">
        <v>275950</v>
      </c>
      <c r="I99" s="313">
        <v>51.6</v>
      </c>
      <c r="J99" s="310">
        <v>-15.2</v>
      </c>
      <c r="K99" s="293">
        <v>95775</v>
      </c>
      <c r="L99" s="310">
        <v>-0.6</v>
      </c>
    </row>
    <row r="100" spans="1:12" s="289" customFormat="1" ht="12.75">
      <c r="A100" s="290" t="s">
        <v>424</v>
      </c>
      <c r="B100" s="291">
        <v>47</v>
      </c>
      <c r="C100" s="291">
        <v>47</v>
      </c>
      <c r="D100" s="291">
        <v>10016</v>
      </c>
      <c r="E100" s="309">
        <v>-3.8</v>
      </c>
      <c r="F100" s="291">
        <v>2323482</v>
      </c>
      <c r="G100" s="309">
        <v>5.1</v>
      </c>
      <c r="H100" s="291">
        <v>905158</v>
      </c>
      <c r="I100" s="312">
        <v>39</v>
      </c>
      <c r="J100" s="309">
        <v>-15.1</v>
      </c>
      <c r="K100" s="291">
        <v>320669</v>
      </c>
      <c r="L100" s="309">
        <v>-8.6</v>
      </c>
    </row>
    <row r="101" spans="1:12" ht="12.75">
      <c r="A101" s="292">
        <v>34</v>
      </c>
      <c r="B101" s="293">
        <v>17</v>
      </c>
      <c r="C101" s="293">
        <v>19</v>
      </c>
      <c r="D101" s="293">
        <v>4213</v>
      </c>
      <c r="E101" s="310" t="s">
        <v>510</v>
      </c>
      <c r="F101" s="293">
        <v>666466</v>
      </c>
      <c r="G101" s="310">
        <v>2.6</v>
      </c>
      <c r="H101" s="293">
        <v>291323</v>
      </c>
      <c r="I101" s="313">
        <v>43.7</v>
      </c>
      <c r="J101" s="310">
        <v>-1.2</v>
      </c>
      <c r="K101" s="293">
        <v>251395</v>
      </c>
      <c r="L101" s="310">
        <v>-7.7</v>
      </c>
    </row>
    <row r="102" spans="1:12" ht="12.75">
      <c r="A102" s="292">
        <v>35</v>
      </c>
      <c r="B102" s="293">
        <v>31</v>
      </c>
      <c r="C102" s="293">
        <v>28</v>
      </c>
      <c r="D102" s="293">
        <v>5803</v>
      </c>
      <c r="E102" s="310">
        <v>-6.5</v>
      </c>
      <c r="F102" s="293">
        <v>1657016</v>
      </c>
      <c r="G102" s="310">
        <v>6.2</v>
      </c>
      <c r="H102" s="293">
        <v>613835</v>
      </c>
      <c r="I102" s="313">
        <v>37</v>
      </c>
      <c r="J102" s="310">
        <v>-20.5</v>
      </c>
      <c r="K102" s="293">
        <v>69274</v>
      </c>
      <c r="L102" s="310">
        <v>-11.7</v>
      </c>
    </row>
    <row r="103" spans="1:12" ht="12.75">
      <c r="A103" s="292" t="s">
        <v>425</v>
      </c>
      <c r="B103" s="293">
        <v>22</v>
      </c>
      <c r="C103" s="293">
        <v>20</v>
      </c>
      <c r="D103" s="293">
        <v>4738</v>
      </c>
      <c r="E103" s="310">
        <v>-5</v>
      </c>
      <c r="F103" s="293">
        <v>1529143</v>
      </c>
      <c r="G103" s="310">
        <v>11.6</v>
      </c>
      <c r="H103" s="293">
        <v>519575</v>
      </c>
      <c r="I103" s="313">
        <v>34</v>
      </c>
      <c r="J103" s="310">
        <v>-21.7</v>
      </c>
      <c r="K103" s="293">
        <v>6726</v>
      </c>
      <c r="L103" s="310">
        <v>-66.8</v>
      </c>
    </row>
    <row r="104" spans="1:12" ht="12.75">
      <c r="A104" s="292" t="s">
        <v>426</v>
      </c>
      <c r="B104" s="293">
        <v>14</v>
      </c>
      <c r="C104" s="293">
        <v>14</v>
      </c>
      <c r="D104" s="293">
        <v>4192</v>
      </c>
      <c r="E104" s="310">
        <v>-11.3</v>
      </c>
      <c r="F104" s="293">
        <v>1436116</v>
      </c>
      <c r="G104" s="310">
        <v>11.4</v>
      </c>
      <c r="H104" s="293">
        <v>481897</v>
      </c>
      <c r="I104" s="313">
        <v>33.6</v>
      </c>
      <c r="J104" s="310">
        <v>-23.4</v>
      </c>
      <c r="K104" s="293">
        <v>3654</v>
      </c>
      <c r="L104" s="310">
        <v>-24.8</v>
      </c>
    </row>
    <row r="105" spans="1:12" ht="12.75">
      <c r="A105" s="292" t="s">
        <v>427</v>
      </c>
      <c r="B105" s="293">
        <v>5</v>
      </c>
      <c r="C105" s="293">
        <v>5</v>
      </c>
      <c r="D105" s="291" t="s">
        <v>519</v>
      </c>
      <c r="E105" s="309" t="s">
        <v>519</v>
      </c>
      <c r="F105" s="291" t="s">
        <v>519</v>
      </c>
      <c r="G105" s="309" t="s">
        <v>519</v>
      </c>
      <c r="H105" s="291" t="s">
        <v>519</v>
      </c>
      <c r="I105" s="312" t="s">
        <v>519</v>
      </c>
      <c r="J105" s="309" t="s">
        <v>519</v>
      </c>
      <c r="K105" s="291" t="s">
        <v>519</v>
      </c>
      <c r="L105" s="309" t="s">
        <v>519</v>
      </c>
    </row>
    <row r="106" spans="1:12" s="289" customFormat="1" ht="12.75">
      <c r="A106" s="290" t="s">
        <v>428</v>
      </c>
      <c r="B106" s="291">
        <v>40</v>
      </c>
      <c r="C106" s="291">
        <v>43</v>
      </c>
      <c r="D106" s="291">
        <v>1946</v>
      </c>
      <c r="E106" s="309">
        <v>-6.4</v>
      </c>
      <c r="F106" s="291">
        <v>485935</v>
      </c>
      <c r="G106" s="309">
        <v>12.8</v>
      </c>
      <c r="H106" s="291">
        <v>282122</v>
      </c>
      <c r="I106" s="312">
        <v>58.1</v>
      </c>
      <c r="J106" s="309">
        <v>21.2</v>
      </c>
      <c r="K106" s="291">
        <v>71703</v>
      </c>
      <c r="L106" s="309">
        <v>-4.2</v>
      </c>
    </row>
    <row r="107" spans="1:12" ht="12.75">
      <c r="A107" s="292">
        <v>36</v>
      </c>
      <c r="B107" s="293">
        <v>29</v>
      </c>
      <c r="C107" s="293">
        <v>31</v>
      </c>
      <c r="D107" s="293">
        <v>1777</v>
      </c>
      <c r="E107" s="310">
        <v>-4.9</v>
      </c>
      <c r="F107" s="293">
        <v>229630</v>
      </c>
      <c r="G107" s="310">
        <v>0.2</v>
      </c>
      <c r="H107" s="293">
        <v>75310</v>
      </c>
      <c r="I107" s="313">
        <v>32.8</v>
      </c>
      <c r="J107" s="310">
        <v>-4.6</v>
      </c>
      <c r="K107" s="293">
        <v>38148</v>
      </c>
      <c r="L107" s="310">
        <v>-16.2</v>
      </c>
    </row>
    <row r="108" spans="1:12" ht="12.75">
      <c r="A108" s="292" t="s">
        <v>429</v>
      </c>
      <c r="B108" s="293">
        <v>19</v>
      </c>
      <c r="C108" s="293">
        <v>22</v>
      </c>
      <c r="D108" s="293">
        <v>1076</v>
      </c>
      <c r="E108" s="310">
        <v>-6.8</v>
      </c>
      <c r="F108" s="293">
        <v>129798</v>
      </c>
      <c r="G108" s="310">
        <v>0.1</v>
      </c>
      <c r="H108" s="293">
        <v>24323</v>
      </c>
      <c r="I108" s="313">
        <v>18.7</v>
      </c>
      <c r="J108" s="310">
        <v>-13.7</v>
      </c>
      <c r="K108" s="293">
        <v>14181</v>
      </c>
      <c r="L108" s="310">
        <v>-21.3</v>
      </c>
    </row>
    <row r="109" spans="1:12" ht="12.75">
      <c r="A109" s="292">
        <v>37</v>
      </c>
      <c r="B109" s="293">
        <v>11</v>
      </c>
      <c r="C109" s="293">
        <v>12</v>
      </c>
      <c r="D109" s="293">
        <v>169</v>
      </c>
      <c r="E109" s="310">
        <v>-20.3</v>
      </c>
      <c r="F109" s="293">
        <v>256305</v>
      </c>
      <c r="G109" s="310">
        <v>27.2</v>
      </c>
      <c r="H109" s="293">
        <v>206812</v>
      </c>
      <c r="I109" s="313">
        <v>80.7</v>
      </c>
      <c r="J109" s="310">
        <v>34.4</v>
      </c>
      <c r="K109" s="293">
        <v>33554</v>
      </c>
      <c r="L109" s="310">
        <v>14.6</v>
      </c>
    </row>
    <row r="110" spans="1:13" s="289" customFormat="1" ht="15">
      <c r="A110" s="294" t="s">
        <v>435</v>
      </c>
      <c r="B110" s="291">
        <v>1694</v>
      </c>
      <c r="C110" s="291">
        <f>51+1661</f>
        <v>1712</v>
      </c>
      <c r="D110" s="291">
        <v>121519</v>
      </c>
      <c r="E110" s="309">
        <v>0.1</v>
      </c>
      <c r="F110" s="291">
        <v>31678442</v>
      </c>
      <c r="G110" s="309">
        <v>8.1</v>
      </c>
      <c r="H110" s="291">
        <v>13032076</v>
      </c>
      <c r="I110" s="312">
        <v>41.1</v>
      </c>
      <c r="J110" s="309">
        <v>6</v>
      </c>
      <c r="K110" s="291">
        <v>6084510</v>
      </c>
      <c r="L110" s="309">
        <v>15.1</v>
      </c>
      <c r="M110" s="295"/>
    </row>
    <row r="111" spans="1:12" s="289" customFormat="1" ht="12.75">
      <c r="A111" s="290" t="s">
        <v>430</v>
      </c>
      <c r="B111" s="291">
        <v>633</v>
      </c>
      <c r="C111" s="291">
        <v>638</v>
      </c>
      <c r="D111" s="291">
        <v>34010</v>
      </c>
      <c r="E111" s="309">
        <v>0.2</v>
      </c>
      <c r="F111" s="291">
        <v>7620203</v>
      </c>
      <c r="G111" s="309">
        <v>8</v>
      </c>
      <c r="H111" s="291">
        <v>3044718</v>
      </c>
      <c r="I111" s="312">
        <v>40</v>
      </c>
      <c r="J111" s="309">
        <v>6.1</v>
      </c>
      <c r="K111" s="291">
        <v>1324391</v>
      </c>
      <c r="L111" s="309">
        <v>5.5</v>
      </c>
    </row>
    <row r="112" spans="1:12" s="289" customFormat="1" ht="12.75">
      <c r="A112" s="290" t="s">
        <v>431</v>
      </c>
      <c r="B112" s="291">
        <v>504</v>
      </c>
      <c r="C112" s="291">
        <v>518</v>
      </c>
      <c r="D112" s="291">
        <v>47898</v>
      </c>
      <c r="E112" s="309">
        <v>-0.4</v>
      </c>
      <c r="F112" s="291">
        <v>12680582</v>
      </c>
      <c r="G112" s="309">
        <v>6.8</v>
      </c>
      <c r="H112" s="291">
        <v>7693411</v>
      </c>
      <c r="I112" s="312">
        <v>60.7</v>
      </c>
      <c r="J112" s="309">
        <v>2.5</v>
      </c>
      <c r="K112" s="291">
        <v>3629984</v>
      </c>
      <c r="L112" s="309">
        <v>14.9</v>
      </c>
    </row>
    <row r="113" spans="1:12" s="289" customFormat="1" ht="12.75">
      <c r="A113" s="290" t="s">
        <v>432</v>
      </c>
      <c r="B113" s="291">
        <v>40</v>
      </c>
      <c r="C113" s="291">
        <v>42</v>
      </c>
      <c r="D113" s="291">
        <v>2401</v>
      </c>
      <c r="E113" s="309">
        <v>-3</v>
      </c>
      <c r="F113" s="291">
        <v>330379</v>
      </c>
      <c r="G113" s="309">
        <v>3.2</v>
      </c>
      <c r="H113" s="291">
        <v>139140</v>
      </c>
      <c r="I113" s="312">
        <v>42.1</v>
      </c>
      <c r="J113" s="309">
        <v>10.5</v>
      </c>
      <c r="K113" s="291">
        <v>38009</v>
      </c>
      <c r="L113" s="309">
        <v>-15.4</v>
      </c>
    </row>
    <row r="114" spans="1:12" s="289" customFormat="1" ht="12.75">
      <c r="A114" s="290" t="s">
        <v>433</v>
      </c>
      <c r="B114" s="291">
        <v>508</v>
      </c>
      <c r="C114" s="291">
        <v>504</v>
      </c>
      <c r="D114" s="291">
        <v>36315</v>
      </c>
      <c r="E114" s="309">
        <v>0.9</v>
      </c>
      <c r="F114" s="291">
        <v>8044964</v>
      </c>
      <c r="G114" s="309">
        <v>6.8</v>
      </c>
      <c r="H114" s="291">
        <v>1633167</v>
      </c>
      <c r="I114" s="312">
        <v>20.3</v>
      </c>
      <c r="J114" s="309">
        <v>17.8</v>
      </c>
      <c r="K114" s="291">
        <v>849558</v>
      </c>
      <c r="L114" s="309">
        <v>29.6</v>
      </c>
    </row>
    <row r="115" spans="1:12" s="289" customFormat="1" ht="12.75">
      <c r="A115" s="290" t="s">
        <v>434</v>
      </c>
      <c r="B115" s="296">
        <v>10</v>
      </c>
      <c r="C115" s="296">
        <v>10</v>
      </c>
      <c r="D115" s="296">
        <v>896</v>
      </c>
      <c r="E115" s="309">
        <v>-0.1</v>
      </c>
      <c r="F115" s="297">
        <v>3002314</v>
      </c>
      <c r="G115" s="309">
        <v>18.4</v>
      </c>
      <c r="H115" s="297">
        <v>521640</v>
      </c>
      <c r="I115" s="312">
        <v>17.4</v>
      </c>
      <c r="J115" s="309">
        <v>29.3</v>
      </c>
      <c r="K115" s="297">
        <v>242568</v>
      </c>
      <c r="L115" s="309">
        <v>42.6</v>
      </c>
    </row>
    <row r="116" spans="1:12" ht="12.75">
      <c r="A116" s="298"/>
      <c r="B116" s="299"/>
      <c r="C116" s="299"/>
      <c r="D116" s="299"/>
      <c r="E116" s="299"/>
      <c r="F116" s="299"/>
      <c r="G116" s="299"/>
      <c r="H116" s="299"/>
      <c r="I116" s="299"/>
      <c r="J116" s="299"/>
      <c r="K116" s="299"/>
      <c r="L116" s="299"/>
    </row>
    <row r="117" spans="1:13" ht="12.75">
      <c r="A117" s="298" t="s">
        <v>341</v>
      </c>
      <c r="B117" s="300"/>
      <c r="C117" s="300"/>
      <c r="D117" s="300"/>
      <c r="E117" s="300"/>
      <c r="F117" s="300"/>
      <c r="G117" s="300"/>
      <c r="H117" s="300"/>
      <c r="I117" s="300"/>
      <c r="J117" s="300"/>
      <c r="K117" s="300"/>
      <c r="L117" s="300"/>
      <c r="M117" s="301"/>
    </row>
    <row r="118" spans="1:12" ht="12.75">
      <c r="A118" s="298" t="s">
        <v>341</v>
      </c>
      <c r="B118" s="302"/>
      <c r="C118" s="302"/>
      <c r="D118" s="302"/>
      <c r="E118" s="302"/>
      <c r="F118" s="302"/>
      <c r="G118" s="302"/>
      <c r="H118" s="302"/>
      <c r="I118" s="302"/>
      <c r="J118" s="302"/>
      <c r="K118" s="302"/>
      <c r="L118" s="302"/>
    </row>
    <row r="119" spans="1:12" ht="12.75">
      <c r="A119" s="303" t="s">
        <v>341</v>
      </c>
      <c r="B119" s="299"/>
      <c r="C119" s="299"/>
      <c r="D119" s="299"/>
      <c r="E119" s="299"/>
      <c r="F119" s="299"/>
      <c r="G119" s="299"/>
      <c r="H119" s="299"/>
      <c r="I119" s="299"/>
      <c r="J119" s="299"/>
      <c r="K119" s="299"/>
      <c r="L119" s="299"/>
    </row>
    <row r="120" spans="1:12" ht="12.75">
      <c r="A120" s="303" t="s">
        <v>341</v>
      </c>
      <c r="B120" s="299"/>
      <c r="C120" s="299"/>
      <c r="D120" s="299"/>
      <c r="E120" s="299"/>
      <c r="F120" s="299"/>
      <c r="G120" s="299"/>
      <c r="H120" s="299"/>
      <c r="I120" s="299"/>
      <c r="J120" s="299"/>
      <c r="K120" s="299"/>
      <c r="L120" s="299"/>
    </row>
    <row r="121" spans="2:12" ht="12.75">
      <c r="B121" s="299"/>
      <c r="C121" s="299"/>
      <c r="D121" s="299"/>
      <c r="E121" s="299"/>
      <c r="F121" s="299"/>
      <c r="G121" s="299"/>
      <c r="H121" s="299"/>
      <c r="I121" s="299"/>
      <c r="J121" s="299"/>
      <c r="K121" s="299"/>
      <c r="L121" s="299"/>
    </row>
    <row r="122" spans="2:12" ht="12.75">
      <c r="B122" s="299"/>
      <c r="C122" s="299"/>
      <c r="D122" s="299"/>
      <c r="E122" s="299"/>
      <c r="F122" s="300"/>
      <c r="G122" s="300"/>
      <c r="H122" s="300"/>
      <c r="I122" s="300"/>
      <c r="J122" s="300"/>
      <c r="K122" s="300"/>
      <c r="L122" s="300"/>
    </row>
    <row r="123" spans="2:12" ht="12.75">
      <c r="B123" s="299"/>
      <c r="C123" s="299"/>
      <c r="D123" s="299"/>
      <c r="E123" s="299"/>
      <c r="F123" s="299"/>
      <c r="G123" s="299"/>
      <c r="H123" s="299"/>
      <c r="I123" s="299"/>
      <c r="J123" s="299"/>
      <c r="K123" s="299"/>
      <c r="L123" s="299"/>
    </row>
    <row r="124" spans="2:12" ht="12.75">
      <c r="B124" s="299"/>
      <c r="C124" s="299"/>
      <c r="D124" s="299"/>
      <c r="E124" s="299"/>
      <c r="F124" s="299"/>
      <c r="G124" s="299"/>
      <c r="H124" s="299"/>
      <c r="I124" s="299"/>
      <c r="J124" s="299"/>
      <c r="K124" s="299"/>
      <c r="L124" s="299"/>
    </row>
    <row r="125" spans="2:12" ht="12.75">
      <c r="B125" s="299"/>
      <c r="C125" s="299"/>
      <c r="D125" s="299"/>
      <c r="E125" s="299"/>
      <c r="F125" s="299"/>
      <c r="G125" s="299"/>
      <c r="H125" s="299"/>
      <c r="I125" s="299"/>
      <c r="J125" s="299"/>
      <c r="K125" s="299"/>
      <c r="L125" s="299"/>
    </row>
    <row r="126" spans="2:12" ht="12.75">
      <c r="B126" s="299"/>
      <c r="C126" s="299"/>
      <c r="D126" s="299"/>
      <c r="E126" s="299"/>
      <c r="F126" s="299"/>
      <c r="G126" s="299"/>
      <c r="H126" s="299"/>
      <c r="I126" s="299"/>
      <c r="J126" s="299"/>
      <c r="K126" s="299"/>
      <c r="L126" s="299"/>
    </row>
    <row r="127" spans="2:12" ht="12.75">
      <c r="B127" s="299"/>
      <c r="C127" s="299"/>
      <c r="D127" s="299"/>
      <c r="E127" s="299"/>
      <c r="F127" s="299"/>
      <c r="G127" s="299"/>
      <c r="H127" s="299"/>
      <c r="I127" s="299"/>
      <c r="J127" s="299"/>
      <c r="K127" s="299"/>
      <c r="L127" s="299"/>
    </row>
    <row r="128" spans="2:12" ht="12.75">
      <c r="B128" s="299"/>
      <c r="C128" s="299"/>
      <c r="D128" s="299"/>
      <c r="E128" s="299"/>
      <c r="F128" s="299"/>
      <c r="G128" s="299"/>
      <c r="H128" s="299"/>
      <c r="I128" s="299"/>
      <c r="J128" s="299"/>
      <c r="K128" s="299"/>
      <c r="L128" s="299"/>
    </row>
    <row r="129" spans="2:12" ht="12.75">
      <c r="B129" s="299"/>
      <c r="C129" s="299"/>
      <c r="D129" s="299"/>
      <c r="E129" s="299"/>
      <c r="F129" s="299"/>
      <c r="G129" s="299"/>
      <c r="H129" s="299"/>
      <c r="I129" s="299"/>
      <c r="J129" s="299"/>
      <c r="K129" s="299"/>
      <c r="L129" s="299"/>
    </row>
    <row r="130" spans="2:12" ht="12.75">
      <c r="B130" s="299"/>
      <c r="C130" s="299"/>
      <c r="D130" s="299"/>
      <c r="E130" s="299"/>
      <c r="F130" s="299"/>
      <c r="G130" s="299"/>
      <c r="H130" s="299"/>
      <c r="I130" s="299"/>
      <c r="J130" s="299"/>
      <c r="K130" s="299"/>
      <c r="L130" s="299"/>
    </row>
    <row r="131" spans="2:12" ht="12.75">
      <c r="B131" s="299"/>
      <c r="C131" s="299"/>
      <c r="D131" s="299"/>
      <c r="E131" s="299"/>
      <c r="F131" s="299"/>
      <c r="G131" s="299"/>
      <c r="H131" s="299"/>
      <c r="I131" s="299"/>
      <c r="J131" s="299"/>
      <c r="K131" s="299"/>
      <c r="L131" s="299"/>
    </row>
  </sheetData>
  <mergeCells count="1">
    <mergeCell ref="F6:F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2"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J118"/>
  <sheetViews>
    <sheetView zoomScale="85" zoomScaleNormal="85" workbookViewId="0" topLeftCell="A1">
      <selection activeCell="A1" sqref="A1"/>
    </sheetView>
  </sheetViews>
  <sheetFormatPr defaultColWidth="11.421875" defaultRowHeight="12.75"/>
  <cols>
    <col min="1" max="1" width="8.8515625" style="343" bestFit="1" customWidth="1"/>
    <col min="2" max="2" width="8.28125" style="299" customWidth="1"/>
    <col min="3" max="3" width="7.8515625" style="299" customWidth="1"/>
    <col min="4" max="4" width="9.28125" style="299" bestFit="1" customWidth="1"/>
    <col min="5" max="5" width="13.28125" style="299" customWidth="1"/>
    <col min="6" max="6" width="13.00390625" style="299" customWidth="1"/>
    <col min="7" max="7" width="13.28125" style="299" customWidth="1"/>
    <col min="8" max="8" width="13.140625" style="299" customWidth="1"/>
    <col min="9" max="9" width="13.57421875" style="299" customWidth="1"/>
    <col min="10" max="16384" width="11.421875" style="337" customWidth="1"/>
  </cols>
  <sheetData>
    <row r="1" spans="1:9" ht="38.25">
      <c r="A1" s="315" t="s">
        <v>525</v>
      </c>
      <c r="B1" s="316"/>
      <c r="C1" s="316"/>
      <c r="D1" s="316"/>
      <c r="E1" s="316"/>
      <c r="F1" s="316"/>
      <c r="G1" s="316"/>
      <c r="H1" s="316"/>
      <c r="I1" s="316"/>
    </row>
    <row r="2" spans="1:9" ht="12.75">
      <c r="A2" s="344" t="s">
        <v>40</v>
      </c>
      <c r="B2" s="345"/>
      <c r="C2" s="345"/>
      <c r="D2" s="345"/>
      <c r="E2" s="345"/>
      <c r="F2" s="345"/>
      <c r="G2" s="345"/>
      <c r="H2" s="345"/>
      <c r="I2" s="345"/>
    </row>
    <row r="3" spans="1:9" ht="12.75">
      <c r="A3" s="346" t="s">
        <v>332</v>
      </c>
      <c r="B3" s="235" t="s">
        <v>439</v>
      </c>
      <c r="C3" s="347"/>
      <c r="D3" s="235" t="s">
        <v>334</v>
      </c>
      <c r="E3" s="236"/>
      <c r="F3" s="235" t="s">
        <v>526</v>
      </c>
      <c r="G3" s="236"/>
      <c r="H3" s="235" t="s">
        <v>443</v>
      </c>
      <c r="I3" s="347"/>
    </row>
    <row r="4" spans="1:9" ht="38.25">
      <c r="A4" s="348"/>
      <c r="B4" s="240" t="s">
        <v>715</v>
      </c>
      <c r="C4" s="239"/>
      <c r="D4" s="241"/>
      <c r="E4" s="334" t="s">
        <v>716</v>
      </c>
      <c r="F4" s="332" t="s">
        <v>718</v>
      </c>
      <c r="G4" s="334" t="s">
        <v>716</v>
      </c>
      <c r="H4" s="332" t="s">
        <v>718</v>
      </c>
      <c r="I4" s="235" t="s">
        <v>716</v>
      </c>
    </row>
    <row r="5" spans="1:9" ht="12.75">
      <c r="A5" s="348"/>
      <c r="B5" s="328">
        <v>2006</v>
      </c>
      <c r="C5" s="328">
        <v>2005</v>
      </c>
      <c r="D5" s="329">
        <v>2006</v>
      </c>
      <c r="E5" s="335"/>
      <c r="F5" s="333"/>
      <c r="G5" s="335"/>
      <c r="H5" s="333"/>
      <c r="I5" s="330"/>
    </row>
    <row r="6" spans="1:9" ht="12.75">
      <c r="A6" s="349"/>
      <c r="B6" s="240" t="s">
        <v>337</v>
      </c>
      <c r="C6" s="331"/>
      <c r="D6" s="331"/>
      <c r="E6" s="230"/>
      <c r="F6" s="328" t="s">
        <v>442</v>
      </c>
      <c r="G6" s="336"/>
      <c r="H6" s="338" t="s">
        <v>492</v>
      </c>
      <c r="I6" s="237"/>
    </row>
    <row r="7" spans="1:9" s="289" customFormat="1" ht="12.75">
      <c r="A7" s="339" t="s">
        <v>339</v>
      </c>
      <c r="B7" s="307">
        <v>44</v>
      </c>
      <c r="C7" s="307">
        <v>46</v>
      </c>
      <c r="D7" s="307">
        <v>693</v>
      </c>
      <c r="E7" s="308">
        <v>-0.3</v>
      </c>
      <c r="F7" s="307">
        <v>1285</v>
      </c>
      <c r="G7" s="308">
        <v>1.6</v>
      </c>
      <c r="H7" s="307">
        <v>22605</v>
      </c>
      <c r="I7" s="308">
        <v>2.5</v>
      </c>
    </row>
    <row r="8" spans="1:9" s="289" customFormat="1" ht="12.75">
      <c r="A8" s="290" t="s">
        <v>340</v>
      </c>
      <c r="B8" s="291">
        <v>3</v>
      </c>
      <c r="C8" s="291">
        <v>3</v>
      </c>
      <c r="D8" s="291" t="s">
        <v>519</v>
      </c>
      <c r="E8" s="309" t="s">
        <v>519</v>
      </c>
      <c r="F8" s="291" t="s">
        <v>519</v>
      </c>
      <c r="G8" s="309" t="s">
        <v>519</v>
      </c>
      <c r="H8" s="291" t="s">
        <v>519</v>
      </c>
      <c r="I8" s="309" t="s">
        <v>519</v>
      </c>
    </row>
    <row r="9" spans="1:9" ht="12.75">
      <c r="A9" s="340">
        <v>10</v>
      </c>
      <c r="B9" s="293">
        <v>2</v>
      </c>
      <c r="C9" s="293">
        <v>2</v>
      </c>
      <c r="D9" s="291" t="s">
        <v>519</v>
      </c>
      <c r="E9" s="309" t="s">
        <v>519</v>
      </c>
      <c r="F9" s="341" t="s">
        <v>519</v>
      </c>
      <c r="G9" s="309" t="s">
        <v>519</v>
      </c>
      <c r="H9" s="341" t="s">
        <v>519</v>
      </c>
      <c r="I9" s="309" t="s">
        <v>519</v>
      </c>
    </row>
    <row r="10" spans="1:9" ht="12.75">
      <c r="A10" s="340">
        <v>11</v>
      </c>
      <c r="B10" s="293">
        <v>1</v>
      </c>
      <c r="C10" s="293">
        <v>1</v>
      </c>
      <c r="D10" s="291" t="s">
        <v>519</v>
      </c>
      <c r="E10" s="309" t="s">
        <v>519</v>
      </c>
      <c r="F10" s="291" t="s">
        <v>519</v>
      </c>
      <c r="G10" s="309" t="s">
        <v>519</v>
      </c>
      <c r="H10" s="291" t="s">
        <v>519</v>
      </c>
      <c r="I10" s="309" t="s">
        <v>519</v>
      </c>
    </row>
    <row r="11" spans="1:9" s="289" customFormat="1" ht="12.75">
      <c r="A11" s="290" t="s">
        <v>342</v>
      </c>
      <c r="B11" s="291">
        <v>41</v>
      </c>
      <c r="C11" s="291">
        <v>43</v>
      </c>
      <c r="D11" s="291" t="s">
        <v>519</v>
      </c>
      <c r="E11" s="309" t="s">
        <v>519</v>
      </c>
      <c r="F11" s="291" t="s">
        <v>519</v>
      </c>
      <c r="G11" s="309" t="s">
        <v>519</v>
      </c>
      <c r="H11" s="291" t="s">
        <v>519</v>
      </c>
      <c r="I11" s="309" t="s">
        <v>519</v>
      </c>
    </row>
    <row r="12" spans="1:9" ht="12.75">
      <c r="A12" s="340">
        <v>14</v>
      </c>
      <c r="B12" s="293">
        <v>41</v>
      </c>
      <c r="C12" s="293">
        <v>43</v>
      </c>
      <c r="D12" s="291" t="s">
        <v>519</v>
      </c>
      <c r="E12" s="309" t="s">
        <v>519</v>
      </c>
      <c r="F12" s="291" t="s">
        <v>519</v>
      </c>
      <c r="G12" s="309" t="s">
        <v>519</v>
      </c>
      <c r="H12" s="291" t="s">
        <v>519</v>
      </c>
      <c r="I12" s="309" t="s">
        <v>519</v>
      </c>
    </row>
    <row r="13" spans="1:9" ht="12.75">
      <c r="A13" s="340" t="s">
        <v>343</v>
      </c>
      <c r="B13" s="293">
        <v>39</v>
      </c>
      <c r="C13" s="293">
        <v>41</v>
      </c>
      <c r="D13" s="293">
        <v>487</v>
      </c>
      <c r="E13" s="310">
        <v>-0.6</v>
      </c>
      <c r="F13" s="293">
        <v>928</v>
      </c>
      <c r="G13" s="310">
        <v>1.8</v>
      </c>
      <c r="H13" s="293">
        <v>13645</v>
      </c>
      <c r="I13" s="310">
        <v>1.5</v>
      </c>
    </row>
    <row r="14" spans="1:9" s="289" customFormat="1" ht="12.75">
      <c r="A14" s="290" t="s">
        <v>344</v>
      </c>
      <c r="B14" s="291">
        <v>1263</v>
      </c>
      <c r="C14" s="291">
        <v>1274</v>
      </c>
      <c r="D14" s="291">
        <v>124634</v>
      </c>
      <c r="E14" s="309">
        <v>0.2</v>
      </c>
      <c r="F14" s="291">
        <v>202332</v>
      </c>
      <c r="G14" s="309">
        <v>1.5</v>
      </c>
      <c r="H14" s="291">
        <v>4634490</v>
      </c>
      <c r="I14" s="309">
        <v>1.8</v>
      </c>
    </row>
    <row r="15" spans="1:9" s="289" customFormat="1" ht="12.75">
      <c r="A15" s="290" t="s">
        <v>345</v>
      </c>
      <c r="B15" s="291">
        <v>267</v>
      </c>
      <c r="C15" s="291">
        <v>260</v>
      </c>
      <c r="D15" s="291">
        <v>20388</v>
      </c>
      <c r="E15" s="309">
        <v>4</v>
      </c>
      <c r="F15" s="291">
        <v>33012</v>
      </c>
      <c r="G15" s="309">
        <v>5.5</v>
      </c>
      <c r="H15" s="291">
        <v>531383</v>
      </c>
      <c r="I15" s="309">
        <v>3</v>
      </c>
    </row>
    <row r="16" spans="1:9" ht="12.75">
      <c r="A16" s="340">
        <v>15</v>
      </c>
      <c r="B16" s="293">
        <v>266</v>
      </c>
      <c r="C16" s="293">
        <v>259</v>
      </c>
      <c r="D16" s="291" t="s">
        <v>519</v>
      </c>
      <c r="E16" s="309" t="s">
        <v>519</v>
      </c>
      <c r="F16" s="291" t="s">
        <v>519</v>
      </c>
      <c r="G16" s="309" t="s">
        <v>519</v>
      </c>
      <c r="H16" s="291" t="s">
        <v>519</v>
      </c>
      <c r="I16" s="309" t="s">
        <v>519</v>
      </c>
    </row>
    <row r="17" spans="1:9" ht="12.75">
      <c r="A17" s="340" t="s">
        <v>346</v>
      </c>
      <c r="B17" s="293">
        <v>46</v>
      </c>
      <c r="C17" s="293">
        <v>46</v>
      </c>
      <c r="D17" s="293">
        <v>3853</v>
      </c>
      <c r="E17" s="310">
        <v>0.7</v>
      </c>
      <c r="F17" s="293">
        <v>6601</v>
      </c>
      <c r="G17" s="310">
        <v>4.7</v>
      </c>
      <c r="H17" s="293">
        <v>95661</v>
      </c>
      <c r="I17" s="310">
        <v>-2.1</v>
      </c>
    </row>
    <row r="18" spans="1:9" ht="12.75">
      <c r="A18" s="340" t="s">
        <v>347</v>
      </c>
      <c r="B18" s="293">
        <v>16</v>
      </c>
      <c r="C18" s="293">
        <v>15</v>
      </c>
      <c r="D18" s="293">
        <v>703</v>
      </c>
      <c r="E18" s="310">
        <v>0.7</v>
      </c>
      <c r="F18" s="293">
        <v>1159</v>
      </c>
      <c r="G18" s="310">
        <v>-1.5</v>
      </c>
      <c r="H18" s="293">
        <v>18522</v>
      </c>
      <c r="I18" s="310">
        <v>-2.9</v>
      </c>
    </row>
    <row r="19" spans="1:9" ht="12.75">
      <c r="A19" s="340" t="s">
        <v>348</v>
      </c>
      <c r="B19" s="293">
        <v>31</v>
      </c>
      <c r="C19" s="293">
        <v>31</v>
      </c>
      <c r="D19" s="293">
        <v>3150</v>
      </c>
      <c r="E19" s="310">
        <v>0.7</v>
      </c>
      <c r="F19" s="293">
        <v>5443</v>
      </c>
      <c r="G19" s="310">
        <v>6.1</v>
      </c>
      <c r="H19" s="293">
        <v>77139</v>
      </c>
      <c r="I19" s="310">
        <v>-1.9</v>
      </c>
    </row>
    <row r="20" spans="1:9" ht="12.75">
      <c r="A20" s="340" t="s">
        <v>357</v>
      </c>
      <c r="B20" s="293">
        <v>16</v>
      </c>
      <c r="C20" s="293">
        <v>15</v>
      </c>
      <c r="D20" s="293">
        <v>1414</v>
      </c>
      <c r="E20" s="310">
        <v>12</v>
      </c>
      <c r="F20" s="293">
        <v>2211</v>
      </c>
      <c r="G20" s="310">
        <v>19.6</v>
      </c>
      <c r="H20" s="293">
        <v>34567</v>
      </c>
      <c r="I20" s="310">
        <v>13.7</v>
      </c>
    </row>
    <row r="21" spans="1:9" ht="12.75">
      <c r="A21" s="340" t="s">
        <v>358</v>
      </c>
      <c r="B21" s="293">
        <v>10</v>
      </c>
      <c r="C21" s="293">
        <v>10</v>
      </c>
      <c r="D21" s="293">
        <v>1749</v>
      </c>
      <c r="E21" s="310">
        <v>1</v>
      </c>
      <c r="F21" s="293">
        <v>2945</v>
      </c>
      <c r="G21" s="310">
        <v>5.4</v>
      </c>
      <c r="H21" s="293">
        <v>45102</v>
      </c>
      <c r="I21" s="310">
        <v>4.2</v>
      </c>
    </row>
    <row r="22" spans="1:9" ht="12.75">
      <c r="A22" s="340" t="s">
        <v>359</v>
      </c>
      <c r="B22" s="293">
        <v>10</v>
      </c>
      <c r="C22" s="293">
        <v>10</v>
      </c>
      <c r="D22" s="293">
        <v>739</v>
      </c>
      <c r="E22" s="310">
        <v>-0.1</v>
      </c>
      <c r="F22" s="293">
        <v>1186</v>
      </c>
      <c r="G22" s="310">
        <v>-0.4</v>
      </c>
      <c r="H22" s="293">
        <v>22743</v>
      </c>
      <c r="I22" s="310">
        <v>0.7</v>
      </c>
    </row>
    <row r="23" spans="1:9" ht="12.75">
      <c r="A23" s="340" t="s">
        <v>360</v>
      </c>
      <c r="B23" s="293">
        <v>4</v>
      </c>
      <c r="C23" s="293">
        <v>3</v>
      </c>
      <c r="D23" s="291" t="s">
        <v>519</v>
      </c>
      <c r="E23" s="309" t="s">
        <v>519</v>
      </c>
      <c r="F23" s="291" t="s">
        <v>519</v>
      </c>
      <c r="G23" s="309" t="s">
        <v>519</v>
      </c>
      <c r="H23" s="291" t="s">
        <v>519</v>
      </c>
      <c r="I23" s="309" t="s">
        <v>519</v>
      </c>
    </row>
    <row r="24" spans="1:9" ht="12.75">
      <c r="A24" s="340" t="s">
        <v>361</v>
      </c>
      <c r="B24" s="293">
        <v>12</v>
      </c>
      <c r="C24" s="293">
        <v>12</v>
      </c>
      <c r="D24" s="293">
        <v>843</v>
      </c>
      <c r="E24" s="310">
        <v>6.6</v>
      </c>
      <c r="F24" s="293">
        <v>1473</v>
      </c>
      <c r="G24" s="310">
        <v>5.5</v>
      </c>
      <c r="H24" s="293">
        <v>25775</v>
      </c>
      <c r="I24" s="310">
        <v>7</v>
      </c>
    </row>
    <row r="25" spans="1:9" ht="12.75">
      <c r="A25" s="340" t="s">
        <v>362</v>
      </c>
      <c r="B25" s="293">
        <v>152</v>
      </c>
      <c r="C25" s="293">
        <v>147</v>
      </c>
      <c r="D25" s="293">
        <v>9559</v>
      </c>
      <c r="E25" s="310">
        <v>5</v>
      </c>
      <c r="F25" s="293">
        <v>14737</v>
      </c>
      <c r="G25" s="310">
        <v>4.7</v>
      </c>
      <c r="H25" s="293">
        <v>229677</v>
      </c>
      <c r="I25" s="310">
        <v>3</v>
      </c>
    </row>
    <row r="26" spans="1:9" ht="12.75">
      <c r="A26" s="340" t="s">
        <v>363</v>
      </c>
      <c r="B26" s="293">
        <v>126</v>
      </c>
      <c r="C26" s="293">
        <v>120</v>
      </c>
      <c r="D26" s="293">
        <v>5858</v>
      </c>
      <c r="E26" s="310">
        <v>7.3</v>
      </c>
      <c r="F26" s="293">
        <v>8667</v>
      </c>
      <c r="G26" s="310">
        <v>5.3</v>
      </c>
      <c r="H26" s="293">
        <v>116531</v>
      </c>
      <c r="I26" s="310">
        <v>4.6</v>
      </c>
    </row>
    <row r="27" spans="1:9" ht="12.75">
      <c r="A27" s="340" t="s">
        <v>364</v>
      </c>
      <c r="B27" s="293">
        <v>1</v>
      </c>
      <c r="C27" s="293">
        <v>1</v>
      </c>
      <c r="D27" s="291" t="s">
        <v>519</v>
      </c>
      <c r="E27" s="309" t="s">
        <v>519</v>
      </c>
      <c r="F27" s="291" t="s">
        <v>519</v>
      </c>
      <c r="G27" s="309" t="s">
        <v>519</v>
      </c>
      <c r="H27" s="291" t="s">
        <v>519</v>
      </c>
      <c r="I27" s="309" t="s">
        <v>519</v>
      </c>
    </row>
    <row r="28" spans="1:9" ht="12.75">
      <c r="A28" s="340" t="s">
        <v>365</v>
      </c>
      <c r="B28" s="293">
        <v>13</v>
      </c>
      <c r="C28" s="293">
        <v>13</v>
      </c>
      <c r="D28" s="293">
        <v>2101</v>
      </c>
      <c r="E28" s="310">
        <v>3.8</v>
      </c>
      <c r="F28" s="293">
        <v>3416</v>
      </c>
      <c r="G28" s="310">
        <v>8</v>
      </c>
      <c r="H28" s="293">
        <v>54078</v>
      </c>
      <c r="I28" s="310">
        <v>6.7</v>
      </c>
    </row>
    <row r="29" spans="1:9" ht="12.75">
      <c r="A29" s="340" t="s">
        <v>366</v>
      </c>
      <c r="B29" s="293">
        <v>15</v>
      </c>
      <c r="C29" s="293">
        <v>15</v>
      </c>
      <c r="D29" s="293">
        <v>1081</v>
      </c>
      <c r="E29" s="310" t="s">
        <v>510</v>
      </c>
      <c r="F29" s="293">
        <v>1814</v>
      </c>
      <c r="G29" s="310">
        <v>1.6</v>
      </c>
      <c r="H29" s="293">
        <v>38148</v>
      </c>
      <c r="I29" s="310">
        <v>-1.8</v>
      </c>
    </row>
    <row r="30" spans="1:9" ht="12.75">
      <c r="A30" s="340" t="s">
        <v>367</v>
      </c>
      <c r="B30" s="293">
        <v>3</v>
      </c>
      <c r="C30" s="293">
        <v>4</v>
      </c>
      <c r="D30" s="291" t="s">
        <v>519</v>
      </c>
      <c r="E30" s="309" t="s">
        <v>519</v>
      </c>
      <c r="F30" s="291" t="s">
        <v>519</v>
      </c>
      <c r="G30" s="309" t="s">
        <v>519</v>
      </c>
      <c r="H30" s="291" t="s">
        <v>519</v>
      </c>
      <c r="I30" s="309" t="s">
        <v>519</v>
      </c>
    </row>
    <row r="31" spans="1:9" ht="12.75">
      <c r="A31" s="340" t="s">
        <v>368</v>
      </c>
      <c r="B31" s="293">
        <v>9</v>
      </c>
      <c r="C31" s="293">
        <v>9</v>
      </c>
      <c r="D31" s="293">
        <v>623</v>
      </c>
      <c r="E31" s="310">
        <v>1</v>
      </c>
      <c r="F31" s="293">
        <v>1113</v>
      </c>
      <c r="G31" s="310">
        <v>3.6</v>
      </c>
      <c r="H31" s="293">
        <v>21440</v>
      </c>
      <c r="I31" s="310">
        <v>3.4</v>
      </c>
    </row>
    <row r="32" spans="1:9" ht="12.75">
      <c r="A32" s="340">
        <v>16</v>
      </c>
      <c r="B32" s="293">
        <v>1</v>
      </c>
      <c r="C32" s="293">
        <v>1</v>
      </c>
      <c r="D32" s="291" t="s">
        <v>519</v>
      </c>
      <c r="E32" s="309" t="s">
        <v>519</v>
      </c>
      <c r="F32" s="291" t="s">
        <v>519</v>
      </c>
      <c r="G32" s="309" t="s">
        <v>519</v>
      </c>
      <c r="H32" s="291" t="s">
        <v>519</v>
      </c>
      <c r="I32" s="309" t="s">
        <v>519</v>
      </c>
    </row>
    <row r="33" spans="1:9" s="289" customFormat="1" ht="12.75">
      <c r="A33" s="290" t="s">
        <v>369</v>
      </c>
      <c r="B33" s="291">
        <v>15</v>
      </c>
      <c r="C33" s="291">
        <v>15</v>
      </c>
      <c r="D33" s="291">
        <v>1159</v>
      </c>
      <c r="E33" s="309">
        <v>-3.3</v>
      </c>
      <c r="F33" s="291">
        <v>1850</v>
      </c>
      <c r="G33" s="309">
        <v>3</v>
      </c>
      <c r="H33" s="291">
        <v>32954</v>
      </c>
      <c r="I33" s="309">
        <v>-2.1</v>
      </c>
    </row>
    <row r="34" spans="1:9" ht="12.75">
      <c r="A34" s="340">
        <v>17</v>
      </c>
      <c r="B34" s="293">
        <v>14</v>
      </c>
      <c r="C34" s="293">
        <v>12</v>
      </c>
      <c r="D34" s="291" t="s">
        <v>519</v>
      </c>
      <c r="E34" s="309" t="s">
        <v>519</v>
      </c>
      <c r="F34" s="291" t="s">
        <v>519</v>
      </c>
      <c r="G34" s="309" t="s">
        <v>519</v>
      </c>
      <c r="H34" s="291" t="s">
        <v>519</v>
      </c>
      <c r="I34" s="309" t="s">
        <v>519</v>
      </c>
    </row>
    <row r="35" spans="1:9" ht="12.75">
      <c r="A35" s="340">
        <v>18</v>
      </c>
      <c r="B35" s="293">
        <v>1</v>
      </c>
      <c r="C35" s="293">
        <v>3</v>
      </c>
      <c r="D35" s="291" t="s">
        <v>519</v>
      </c>
      <c r="E35" s="309" t="s">
        <v>519</v>
      </c>
      <c r="F35" s="291" t="s">
        <v>519</v>
      </c>
      <c r="G35" s="309" t="s">
        <v>519</v>
      </c>
      <c r="H35" s="291" t="s">
        <v>519</v>
      </c>
      <c r="I35" s="309" t="s">
        <v>519</v>
      </c>
    </row>
    <row r="36" spans="1:9" s="289" customFormat="1" ht="12.75">
      <c r="A36" s="290" t="s">
        <v>370</v>
      </c>
      <c r="B36" s="291">
        <v>28</v>
      </c>
      <c r="C36" s="291">
        <v>33</v>
      </c>
      <c r="D36" s="291" t="s">
        <v>519</v>
      </c>
      <c r="E36" s="309" t="s">
        <v>519</v>
      </c>
      <c r="F36" s="291" t="s">
        <v>519</v>
      </c>
      <c r="G36" s="309" t="s">
        <v>519</v>
      </c>
      <c r="H36" s="291" t="s">
        <v>519</v>
      </c>
      <c r="I36" s="309" t="s">
        <v>519</v>
      </c>
    </row>
    <row r="37" spans="1:9" ht="12.75">
      <c r="A37" s="340" t="s">
        <v>371</v>
      </c>
      <c r="B37" s="293">
        <v>7</v>
      </c>
      <c r="C37" s="293">
        <v>8</v>
      </c>
      <c r="D37" s="293">
        <v>387</v>
      </c>
      <c r="E37" s="310">
        <v>4.3</v>
      </c>
      <c r="F37" s="293">
        <v>631</v>
      </c>
      <c r="G37" s="310">
        <v>2.4</v>
      </c>
      <c r="H37" s="293">
        <v>8494</v>
      </c>
      <c r="I37" s="310">
        <v>-0.2</v>
      </c>
    </row>
    <row r="38" spans="1:9" ht="12.75">
      <c r="A38" s="340" t="s">
        <v>372</v>
      </c>
      <c r="B38" s="293">
        <v>17</v>
      </c>
      <c r="C38" s="293">
        <v>20</v>
      </c>
      <c r="D38" s="293">
        <v>901</v>
      </c>
      <c r="E38" s="310">
        <v>-14.8</v>
      </c>
      <c r="F38" s="293">
        <v>1370</v>
      </c>
      <c r="G38" s="310">
        <v>-15.6</v>
      </c>
      <c r="H38" s="293">
        <v>24266</v>
      </c>
      <c r="I38" s="310">
        <v>-17</v>
      </c>
    </row>
    <row r="39" spans="1:9" s="289" customFormat="1" ht="12.75">
      <c r="A39" s="290" t="s">
        <v>373</v>
      </c>
      <c r="B39" s="291">
        <v>130</v>
      </c>
      <c r="C39" s="291">
        <v>134</v>
      </c>
      <c r="D39" s="291">
        <v>13230</v>
      </c>
      <c r="E39" s="309">
        <v>-3.3</v>
      </c>
      <c r="F39" s="291">
        <v>19971</v>
      </c>
      <c r="G39" s="309">
        <v>-3.3</v>
      </c>
      <c r="H39" s="291">
        <v>502523</v>
      </c>
      <c r="I39" s="309">
        <v>-2.5</v>
      </c>
    </row>
    <row r="40" spans="1:9" ht="12.75">
      <c r="A40" s="340">
        <v>21</v>
      </c>
      <c r="B40" s="293">
        <v>35</v>
      </c>
      <c r="C40" s="293">
        <v>36</v>
      </c>
      <c r="D40" s="293">
        <v>4086</v>
      </c>
      <c r="E40" s="310">
        <v>-3.4</v>
      </c>
      <c r="F40" s="293">
        <v>6464</v>
      </c>
      <c r="G40" s="310">
        <v>-5</v>
      </c>
      <c r="H40" s="293">
        <v>149309</v>
      </c>
      <c r="I40" s="310">
        <v>-4.4</v>
      </c>
    </row>
    <row r="41" spans="1:9" ht="12.75">
      <c r="A41" s="340" t="s">
        <v>374</v>
      </c>
      <c r="B41" s="293">
        <v>8</v>
      </c>
      <c r="C41" s="293">
        <v>9</v>
      </c>
      <c r="D41" s="293">
        <v>1354</v>
      </c>
      <c r="E41" s="310">
        <v>-12.4</v>
      </c>
      <c r="F41" s="293">
        <v>2267</v>
      </c>
      <c r="G41" s="310">
        <v>-11.4</v>
      </c>
      <c r="H41" s="293">
        <v>56903</v>
      </c>
      <c r="I41" s="310">
        <v>-11.6</v>
      </c>
    </row>
    <row r="42" spans="1:9" ht="12.75">
      <c r="A42" s="340" t="s">
        <v>375</v>
      </c>
      <c r="B42" s="293">
        <v>27</v>
      </c>
      <c r="C42" s="293">
        <v>27</v>
      </c>
      <c r="D42" s="293">
        <v>2733</v>
      </c>
      <c r="E42" s="310">
        <v>1.7</v>
      </c>
      <c r="F42" s="293">
        <v>4197</v>
      </c>
      <c r="G42" s="310">
        <v>-1.1</v>
      </c>
      <c r="H42" s="293">
        <v>92405</v>
      </c>
      <c r="I42" s="310">
        <v>0.6</v>
      </c>
    </row>
    <row r="43" spans="1:9" ht="12.75">
      <c r="A43" s="340" t="s">
        <v>376</v>
      </c>
      <c r="B43" s="293">
        <v>17</v>
      </c>
      <c r="C43" s="293">
        <v>17</v>
      </c>
      <c r="D43" s="293">
        <v>1608</v>
      </c>
      <c r="E43" s="310">
        <v>-0.7</v>
      </c>
      <c r="F43" s="293">
        <v>2450</v>
      </c>
      <c r="G43" s="310">
        <v>-2.9</v>
      </c>
      <c r="H43" s="293">
        <v>59133</v>
      </c>
      <c r="I43" s="310">
        <v>-0.4</v>
      </c>
    </row>
    <row r="44" spans="1:9" ht="12.75">
      <c r="A44" s="340">
        <v>22</v>
      </c>
      <c r="B44" s="293">
        <v>95</v>
      </c>
      <c r="C44" s="293">
        <v>98</v>
      </c>
      <c r="D44" s="293">
        <v>9144</v>
      </c>
      <c r="E44" s="310">
        <v>-3.2</v>
      </c>
      <c r="F44" s="293">
        <v>13507</v>
      </c>
      <c r="G44" s="310">
        <v>-2.4</v>
      </c>
      <c r="H44" s="293">
        <v>353214</v>
      </c>
      <c r="I44" s="310">
        <v>-1.6</v>
      </c>
    </row>
    <row r="45" spans="1:9" ht="12.75">
      <c r="A45" s="340" t="s">
        <v>377</v>
      </c>
      <c r="B45" s="293">
        <v>29</v>
      </c>
      <c r="C45" s="293">
        <v>29</v>
      </c>
      <c r="D45" s="293">
        <v>2094</v>
      </c>
      <c r="E45" s="310">
        <v>-3.6</v>
      </c>
      <c r="F45" s="293">
        <v>2987</v>
      </c>
      <c r="G45" s="310">
        <v>-4.4</v>
      </c>
      <c r="H45" s="293">
        <v>82979</v>
      </c>
      <c r="I45" s="310">
        <v>-2.6</v>
      </c>
    </row>
    <row r="46" spans="1:9" ht="12.75">
      <c r="A46" s="340" t="s">
        <v>378</v>
      </c>
      <c r="B46" s="293">
        <v>65</v>
      </c>
      <c r="C46" s="293">
        <v>68</v>
      </c>
      <c r="D46" s="293">
        <v>6880</v>
      </c>
      <c r="E46" s="310">
        <v>-2.8</v>
      </c>
      <c r="F46" s="293">
        <v>10232</v>
      </c>
      <c r="G46" s="310">
        <v>-0.8</v>
      </c>
      <c r="H46" s="293">
        <v>265560</v>
      </c>
      <c r="I46" s="310">
        <v>-1.1</v>
      </c>
    </row>
    <row r="47" spans="1:9" ht="12.75">
      <c r="A47" s="340" t="s">
        <v>379</v>
      </c>
      <c r="B47" s="293">
        <v>50</v>
      </c>
      <c r="C47" s="293">
        <v>53</v>
      </c>
      <c r="D47" s="293">
        <v>5649</v>
      </c>
      <c r="E47" s="310">
        <v>-2.9</v>
      </c>
      <c r="F47" s="293">
        <v>8455</v>
      </c>
      <c r="G47" s="310">
        <v>-0.5</v>
      </c>
      <c r="H47" s="293">
        <v>223114</v>
      </c>
      <c r="I47" s="310">
        <v>-1.2</v>
      </c>
    </row>
    <row r="48" spans="1:9" s="289" customFormat="1" ht="12.75">
      <c r="A48" s="290" t="s">
        <v>380</v>
      </c>
      <c r="B48" s="291">
        <v>4</v>
      </c>
      <c r="C48" s="291">
        <v>4</v>
      </c>
      <c r="D48" s="291" t="s">
        <v>519</v>
      </c>
      <c r="E48" s="309" t="s">
        <v>519</v>
      </c>
      <c r="F48" s="291" t="s">
        <v>519</v>
      </c>
      <c r="G48" s="309" t="s">
        <v>519</v>
      </c>
      <c r="H48" s="291" t="s">
        <v>519</v>
      </c>
      <c r="I48" s="309" t="s">
        <v>519</v>
      </c>
    </row>
    <row r="49" spans="1:9" ht="12.75">
      <c r="A49" s="340" t="s">
        <v>381</v>
      </c>
      <c r="B49" s="293">
        <v>4</v>
      </c>
      <c r="C49" s="293">
        <v>4</v>
      </c>
      <c r="D49" s="291" t="s">
        <v>519</v>
      </c>
      <c r="E49" s="309" t="s">
        <v>519</v>
      </c>
      <c r="F49" s="291" t="s">
        <v>519</v>
      </c>
      <c r="G49" s="309" t="s">
        <v>519</v>
      </c>
      <c r="H49" s="291" t="s">
        <v>519</v>
      </c>
      <c r="I49" s="309" t="s">
        <v>519</v>
      </c>
    </row>
    <row r="50" spans="1:9" s="289" customFormat="1" ht="12.75">
      <c r="A50" s="290" t="s">
        <v>382</v>
      </c>
      <c r="B50" s="291">
        <v>66</v>
      </c>
      <c r="C50" s="291">
        <v>66</v>
      </c>
      <c r="D50" s="291">
        <v>13506</v>
      </c>
      <c r="E50" s="309">
        <v>0.3</v>
      </c>
      <c r="F50" s="291">
        <v>21894</v>
      </c>
      <c r="G50" s="309">
        <v>0.1</v>
      </c>
      <c r="H50" s="291">
        <v>610513</v>
      </c>
      <c r="I50" s="309">
        <v>0.3</v>
      </c>
    </row>
    <row r="51" spans="1:9" ht="12.75">
      <c r="A51" s="340" t="s">
        <v>383</v>
      </c>
      <c r="B51" s="293">
        <v>16</v>
      </c>
      <c r="C51" s="293">
        <v>16</v>
      </c>
      <c r="D51" s="293">
        <v>2640</v>
      </c>
      <c r="E51" s="310">
        <v>-2.8</v>
      </c>
      <c r="F51" s="293">
        <v>4295</v>
      </c>
      <c r="G51" s="310">
        <v>-2.6</v>
      </c>
      <c r="H51" s="293">
        <v>127451</v>
      </c>
      <c r="I51" s="310">
        <v>-0.9</v>
      </c>
    </row>
    <row r="52" spans="1:9" ht="12.75">
      <c r="A52" s="340" t="s">
        <v>384</v>
      </c>
      <c r="B52" s="293">
        <v>6</v>
      </c>
      <c r="C52" s="293">
        <v>6</v>
      </c>
      <c r="D52" s="293">
        <v>552</v>
      </c>
      <c r="E52" s="310">
        <v>7.2</v>
      </c>
      <c r="F52" s="293">
        <v>849</v>
      </c>
      <c r="G52" s="310">
        <v>5.7</v>
      </c>
      <c r="H52" s="293">
        <v>22003</v>
      </c>
      <c r="I52" s="310">
        <v>16.7</v>
      </c>
    </row>
    <row r="53" spans="1:9" ht="12.75">
      <c r="A53" s="340" t="s">
        <v>385</v>
      </c>
      <c r="B53" s="293">
        <v>22</v>
      </c>
      <c r="C53" s="293">
        <v>22</v>
      </c>
      <c r="D53" s="293">
        <v>8021</v>
      </c>
      <c r="E53" s="310">
        <v>2.6</v>
      </c>
      <c r="F53" s="293">
        <v>12796</v>
      </c>
      <c r="G53" s="310">
        <v>2.6</v>
      </c>
      <c r="H53" s="293">
        <v>370535</v>
      </c>
      <c r="I53" s="310">
        <v>0.8</v>
      </c>
    </row>
    <row r="54" spans="1:9" ht="12.75">
      <c r="A54" s="340" t="s">
        <v>386</v>
      </c>
      <c r="B54" s="293">
        <v>6</v>
      </c>
      <c r="C54" s="293">
        <v>5</v>
      </c>
      <c r="D54" s="293">
        <v>242</v>
      </c>
      <c r="E54" s="310">
        <v>3</v>
      </c>
      <c r="F54" s="293">
        <v>350</v>
      </c>
      <c r="G54" s="310">
        <v>1.4</v>
      </c>
      <c r="H54" s="293">
        <v>6632</v>
      </c>
      <c r="I54" s="310">
        <v>1.7</v>
      </c>
    </row>
    <row r="55" spans="1:9" ht="12.75">
      <c r="A55" s="340" t="s">
        <v>387</v>
      </c>
      <c r="B55" s="293">
        <v>12</v>
      </c>
      <c r="C55" s="293">
        <v>12</v>
      </c>
      <c r="D55" s="293">
        <v>1135</v>
      </c>
      <c r="E55" s="310">
        <v>-8.8</v>
      </c>
      <c r="F55" s="293">
        <v>1897</v>
      </c>
      <c r="G55" s="310">
        <v>-10.2</v>
      </c>
      <c r="H55" s="293">
        <v>46764</v>
      </c>
      <c r="I55" s="310">
        <v>-3.7</v>
      </c>
    </row>
    <row r="56" spans="1:9" s="289" customFormat="1" ht="12.75">
      <c r="A56" s="290" t="s">
        <v>388</v>
      </c>
      <c r="B56" s="291">
        <v>70</v>
      </c>
      <c r="C56" s="291">
        <v>70</v>
      </c>
      <c r="D56" s="291">
        <v>6357</v>
      </c>
      <c r="E56" s="309">
        <v>1.3</v>
      </c>
      <c r="F56" s="291">
        <v>10517</v>
      </c>
      <c r="G56" s="309">
        <v>1.8</v>
      </c>
      <c r="H56" s="291">
        <v>212313</v>
      </c>
      <c r="I56" s="309">
        <v>2.2</v>
      </c>
    </row>
    <row r="57" spans="1:9" ht="12.75">
      <c r="A57" s="340" t="s">
        <v>389</v>
      </c>
      <c r="B57" s="293">
        <v>12</v>
      </c>
      <c r="C57" s="293">
        <v>10</v>
      </c>
      <c r="D57" s="293">
        <v>1442</v>
      </c>
      <c r="E57" s="310">
        <v>11.7</v>
      </c>
      <c r="F57" s="293">
        <v>2371</v>
      </c>
      <c r="G57" s="310">
        <v>13.6</v>
      </c>
      <c r="H57" s="293">
        <v>47724</v>
      </c>
      <c r="I57" s="310">
        <v>8.5</v>
      </c>
    </row>
    <row r="58" spans="1:9" ht="12.75">
      <c r="A58" s="340" t="s">
        <v>390</v>
      </c>
      <c r="B58" s="293">
        <v>57</v>
      </c>
      <c r="C58" s="293">
        <v>59</v>
      </c>
      <c r="D58" s="293">
        <v>4915</v>
      </c>
      <c r="E58" s="310">
        <v>-1.4</v>
      </c>
      <c r="F58" s="293">
        <v>8146</v>
      </c>
      <c r="G58" s="310">
        <v>-1.2</v>
      </c>
      <c r="H58" s="293">
        <v>164589</v>
      </c>
      <c r="I58" s="310">
        <v>0.5</v>
      </c>
    </row>
    <row r="59" spans="1:9" ht="12.75">
      <c r="A59" s="340" t="s">
        <v>391</v>
      </c>
      <c r="B59" s="293">
        <v>31</v>
      </c>
      <c r="C59" s="293">
        <v>32</v>
      </c>
      <c r="D59" s="293">
        <v>3029</v>
      </c>
      <c r="E59" s="310">
        <v>0.2</v>
      </c>
      <c r="F59" s="293">
        <v>4925</v>
      </c>
      <c r="G59" s="310">
        <v>0.3</v>
      </c>
      <c r="H59" s="293">
        <v>106799</v>
      </c>
      <c r="I59" s="310">
        <v>2.7</v>
      </c>
    </row>
    <row r="60" spans="1:9" s="289" customFormat="1" ht="12.75">
      <c r="A60" s="290" t="s">
        <v>392</v>
      </c>
      <c r="B60" s="291">
        <v>103</v>
      </c>
      <c r="C60" s="291">
        <v>103</v>
      </c>
      <c r="D60" s="291">
        <v>4672</v>
      </c>
      <c r="E60" s="309">
        <v>-0.5</v>
      </c>
      <c r="F60" s="291">
        <v>8077</v>
      </c>
      <c r="G60" s="309">
        <v>1.8</v>
      </c>
      <c r="H60" s="291">
        <v>158166</v>
      </c>
      <c r="I60" s="309">
        <v>-1.8</v>
      </c>
    </row>
    <row r="61" spans="1:9" ht="12.75">
      <c r="A61" s="340" t="s">
        <v>393</v>
      </c>
      <c r="B61" s="293">
        <v>12</v>
      </c>
      <c r="C61" s="293">
        <v>12</v>
      </c>
      <c r="D61" s="293">
        <v>1249</v>
      </c>
      <c r="E61" s="310">
        <v>-5.3</v>
      </c>
      <c r="F61" s="293">
        <v>2270</v>
      </c>
      <c r="G61" s="310">
        <v>3.1</v>
      </c>
      <c r="H61" s="293">
        <v>46574</v>
      </c>
      <c r="I61" s="310">
        <v>-4.4</v>
      </c>
    </row>
    <row r="62" spans="1:9" ht="12.75">
      <c r="A62" s="340" t="s">
        <v>394</v>
      </c>
      <c r="B62" s="293">
        <v>1</v>
      </c>
      <c r="C62" s="293">
        <v>1</v>
      </c>
      <c r="D62" s="291" t="s">
        <v>519</v>
      </c>
      <c r="E62" s="309" t="s">
        <v>519</v>
      </c>
      <c r="F62" s="291" t="s">
        <v>519</v>
      </c>
      <c r="G62" s="309" t="s">
        <v>519</v>
      </c>
      <c r="H62" s="291" t="s">
        <v>519</v>
      </c>
      <c r="I62" s="309" t="s">
        <v>519</v>
      </c>
    </row>
    <row r="63" spans="1:9" ht="12.75">
      <c r="A63" s="340" t="s">
        <v>395</v>
      </c>
      <c r="B63" s="293">
        <v>71</v>
      </c>
      <c r="C63" s="293">
        <v>71</v>
      </c>
      <c r="D63" s="293">
        <v>1848</v>
      </c>
      <c r="E63" s="310">
        <v>-1.1</v>
      </c>
      <c r="F63" s="293">
        <v>3391</v>
      </c>
      <c r="G63" s="310">
        <v>-1</v>
      </c>
      <c r="H63" s="293">
        <v>60429</v>
      </c>
      <c r="I63" s="310">
        <v>-0.4</v>
      </c>
    </row>
    <row r="64" spans="1:9" ht="12.75">
      <c r="A64" s="340" t="s">
        <v>396</v>
      </c>
      <c r="B64" s="293">
        <v>27</v>
      </c>
      <c r="C64" s="293">
        <v>28</v>
      </c>
      <c r="D64" s="293">
        <v>1113</v>
      </c>
      <c r="E64" s="310">
        <v>-2.7</v>
      </c>
      <c r="F64" s="293">
        <v>1981</v>
      </c>
      <c r="G64" s="310">
        <v>-0.3</v>
      </c>
      <c r="H64" s="293">
        <v>35343</v>
      </c>
      <c r="I64" s="310">
        <v>0.2</v>
      </c>
    </row>
    <row r="65" spans="1:9" ht="12.75">
      <c r="A65" s="340" t="s">
        <v>397</v>
      </c>
      <c r="B65" s="293">
        <v>38</v>
      </c>
      <c r="C65" s="293">
        <v>37</v>
      </c>
      <c r="D65" s="293">
        <v>362</v>
      </c>
      <c r="E65" s="310">
        <v>5.5</v>
      </c>
      <c r="F65" s="293">
        <v>767</v>
      </c>
      <c r="G65" s="310">
        <v>3.1</v>
      </c>
      <c r="H65" s="293">
        <v>12048</v>
      </c>
      <c r="I65" s="310">
        <v>7</v>
      </c>
    </row>
    <row r="66" spans="1:9" ht="12.75">
      <c r="A66" s="340" t="s">
        <v>398</v>
      </c>
      <c r="B66" s="293">
        <v>14</v>
      </c>
      <c r="C66" s="293">
        <v>13</v>
      </c>
      <c r="D66" s="293">
        <v>1007</v>
      </c>
      <c r="E66" s="310">
        <v>10.3</v>
      </c>
      <c r="F66" s="293">
        <v>1378</v>
      </c>
      <c r="G66" s="310">
        <v>-0.3</v>
      </c>
      <c r="H66" s="293">
        <v>31418</v>
      </c>
      <c r="I66" s="310">
        <v>-1.1</v>
      </c>
    </row>
    <row r="67" spans="1:9" s="289" customFormat="1" ht="12.75">
      <c r="A67" s="290" t="s">
        <v>399</v>
      </c>
      <c r="B67" s="291">
        <v>140</v>
      </c>
      <c r="C67" s="291">
        <v>143</v>
      </c>
      <c r="D67" s="291">
        <v>9161</v>
      </c>
      <c r="E67" s="309">
        <v>3.9</v>
      </c>
      <c r="F67" s="291">
        <v>15706</v>
      </c>
      <c r="G67" s="309">
        <v>8.4</v>
      </c>
      <c r="H67" s="291">
        <v>297759</v>
      </c>
      <c r="I67" s="309">
        <v>5.8</v>
      </c>
    </row>
    <row r="68" spans="1:9" ht="12.75">
      <c r="A68" s="340">
        <v>27</v>
      </c>
      <c r="B68" s="293">
        <v>9</v>
      </c>
      <c r="C68" s="293">
        <v>10</v>
      </c>
      <c r="D68" s="293">
        <v>1073</v>
      </c>
      <c r="E68" s="310">
        <v>2.3</v>
      </c>
      <c r="F68" s="293">
        <v>1811</v>
      </c>
      <c r="G68" s="310">
        <v>3.3</v>
      </c>
      <c r="H68" s="293">
        <v>34897</v>
      </c>
      <c r="I68" s="310">
        <v>2.3</v>
      </c>
    </row>
    <row r="69" spans="1:9" ht="12.75">
      <c r="A69" s="340" t="s">
        <v>400</v>
      </c>
      <c r="B69" s="293">
        <v>1</v>
      </c>
      <c r="C69" s="293">
        <v>1</v>
      </c>
      <c r="D69" s="291" t="s">
        <v>519</v>
      </c>
      <c r="E69" s="309" t="s">
        <v>519</v>
      </c>
      <c r="F69" s="291" t="s">
        <v>519</v>
      </c>
      <c r="G69" s="309" t="s">
        <v>519</v>
      </c>
      <c r="H69" s="291" t="s">
        <v>519</v>
      </c>
      <c r="I69" s="309" t="s">
        <v>519</v>
      </c>
    </row>
    <row r="70" spans="1:9" ht="12.75">
      <c r="A70" s="340" t="s">
        <v>401</v>
      </c>
      <c r="B70" s="293">
        <v>6</v>
      </c>
      <c r="C70" s="293">
        <v>6</v>
      </c>
      <c r="D70" s="293">
        <v>736</v>
      </c>
      <c r="E70" s="310">
        <v>4.8</v>
      </c>
      <c r="F70" s="293">
        <v>1222</v>
      </c>
      <c r="G70" s="310">
        <v>5.1</v>
      </c>
      <c r="H70" s="293">
        <v>23896</v>
      </c>
      <c r="I70" s="310">
        <v>5.5</v>
      </c>
    </row>
    <row r="71" spans="1:9" ht="12.75">
      <c r="A71" s="340">
        <v>28</v>
      </c>
      <c r="B71" s="293">
        <v>131</v>
      </c>
      <c r="C71" s="293">
        <v>133</v>
      </c>
      <c r="D71" s="293">
        <v>8088</v>
      </c>
      <c r="E71" s="310">
        <v>4.1</v>
      </c>
      <c r="F71" s="293">
        <v>13895</v>
      </c>
      <c r="G71" s="310">
        <v>9.1</v>
      </c>
      <c r="H71" s="293">
        <v>262862</v>
      </c>
      <c r="I71" s="310">
        <v>6.3</v>
      </c>
    </row>
    <row r="72" spans="1:9" ht="12.75">
      <c r="A72" s="340" t="s">
        <v>402</v>
      </c>
      <c r="B72" s="293">
        <v>41</v>
      </c>
      <c r="C72" s="293">
        <v>44</v>
      </c>
      <c r="D72" s="293">
        <v>1727</v>
      </c>
      <c r="E72" s="310">
        <v>8.9</v>
      </c>
      <c r="F72" s="293">
        <v>3040</v>
      </c>
      <c r="G72" s="310">
        <v>12.6</v>
      </c>
      <c r="H72" s="293">
        <v>48208</v>
      </c>
      <c r="I72" s="310">
        <v>10.1</v>
      </c>
    </row>
    <row r="73" spans="1:9" ht="12.75">
      <c r="A73" s="340" t="s">
        <v>403</v>
      </c>
      <c r="B73" s="293">
        <v>31</v>
      </c>
      <c r="C73" s="293">
        <v>34</v>
      </c>
      <c r="D73" s="293">
        <v>1335</v>
      </c>
      <c r="E73" s="310">
        <v>12.5</v>
      </c>
      <c r="F73" s="293">
        <v>2359</v>
      </c>
      <c r="G73" s="310">
        <v>15.8</v>
      </c>
      <c r="H73" s="293">
        <v>37949</v>
      </c>
      <c r="I73" s="310">
        <v>13.9</v>
      </c>
    </row>
    <row r="74" spans="1:9" ht="12.75">
      <c r="A74" s="340" t="s">
        <v>404</v>
      </c>
      <c r="B74" s="293">
        <v>7</v>
      </c>
      <c r="C74" s="293">
        <v>5</v>
      </c>
      <c r="D74" s="293">
        <v>504</v>
      </c>
      <c r="E74" s="310">
        <v>12.2</v>
      </c>
      <c r="F74" s="293">
        <v>845</v>
      </c>
      <c r="G74" s="310">
        <v>21.4</v>
      </c>
      <c r="H74" s="293">
        <v>15331</v>
      </c>
      <c r="I74" s="310">
        <v>15.4</v>
      </c>
    </row>
    <row r="75" spans="1:9" ht="12.75">
      <c r="A75" s="340" t="s">
        <v>405</v>
      </c>
      <c r="B75" s="293">
        <v>41</v>
      </c>
      <c r="C75" s="293">
        <v>42</v>
      </c>
      <c r="D75" s="293">
        <v>1903</v>
      </c>
      <c r="E75" s="310">
        <v>3.4</v>
      </c>
      <c r="F75" s="293">
        <v>3357</v>
      </c>
      <c r="G75" s="310">
        <v>13.2</v>
      </c>
      <c r="H75" s="293">
        <v>55995</v>
      </c>
      <c r="I75" s="310">
        <v>5.7</v>
      </c>
    </row>
    <row r="76" spans="1:9" ht="12.75">
      <c r="A76" s="340" t="s">
        <v>406</v>
      </c>
      <c r="B76" s="293">
        <v>9</v>
      </c>
      <c r="C76" s="293">
        <v>9</v>
      </c>
      <c r="D76" s="293">
        <v>1386</v>
      </c>
      <c r="E76" s="310">
        <v>-0.4</v>
      </c>
      <c r="F76" s="293">
        <v>2238</v>
      </c>
      <c r="G76" s="310">
        <v>1.8</v>
      </c>
      <c r="H76" s="291" t="s">
        <v>519</v>
      </c>
      <c r="I76" s="309" t="s">
        <v>519</v>
      </c>
    </row>
    <row r="77" spans="1:9" ht="12.75">
      <c r="A77" s="340" t="s">
        <v>407</v>
      </c>
      <c r="B77" s="293">
        <v>25</v>
      </c>
      <c r="C77" s="293">
        <v>25</v>
      </c>
      <c r="D77" s="293">
        <v>2115</v>
      </c>
      <c r="E77" s="310">
        <v>3.3</v>
      </c>
      <c r="F77" s="293">
        <v>3614</v>
      </c>
      <c r="G77" s="310">
        <v>6.4</v>
      </c>
      <c r="H77" s="293">
        <v>67756</v>
      </c>
      <c r="I77" s="310">
        <v>6.2</v>
      </c>
    </row>
    <row r="78" spans="1:9" s="289" customFormat="1" ht="12.75">
      <c r="A78" s="290" t="s">
        <v>408</v>
      </c>
      <c r="B78" s="291">
        <v>185</v>
      </c>
      <c r="C78" s="291">
        <v>184</v>
      </c>
      <c r="D78" s="291">
        <v>21450</v>
      </c>
      <c r="E78" s="309">
        <v>1.9</v>
      </c>
      <c r="F78" s="291">
        <v>34930</v>
      </c>
      <c r="G78" s="309">
        <v>4.8</v>
      </c>
      <c r="H78" s="291">
        <v>921686</v>
      </c>
      <c r="I78" s="309">
        <v>5.1</v>
      </c>
    </row>
    <row r="79" spans="1:9" ht="12.75">
      <c r="A79" s="340" t="s">
        <v>409</v>
      </c>
      <c r="B79" s="293">
        <v>36</v>
      </c>
      <c r="C79" s="293">
        <v>38</v>
      </c>
      <c r="D79" s="293">
        <v>7553</v>
      </c>
      <c r="E79" s="310">
        <v>2</v>
      </c>
      <c r="F79" s="293">
        <v>12066</v>
      </c>
      <c r="G79" s="310">
        <v>6.7</v>
      </c>
      <c r="H79" s="293">
        <v>330048</v>
      </c>
      <c r="I79" s="310">
        <v>7.4</v>
      </c>
    </row>
    <row r="80" spans="1:9" ht="12.75">
      <c r="A80" s="340" t="s">
        <v>410</v>
      </c>
      <c r="B80" s="293">
        <v>17</v>
      </c>
      <c r="C80" s="293">
        <v>19</v>
      </c>
      <c r="D80" s="293">
        <v>4310</v>
      </c>
      <c r="E80" s="310">
        <v>-0.8</v>
      </c>
      <c r="F80" s="293">
        <v>6886</v>
      </c>
      <c r="G80" s="310">
        <v>3.4</v>
      </c>
      <c r="H80" s="293">
        <v>180416</v>
      </c>
      <c r="I80" s="310">
        <v>3.1</v>
      </c>
    </row>
    <row r="81" spans="1:9" ht="12.75">
      <c r="A81" s="340" t="s">
        <v>411</v>
      </c>
      <c r="B81" s="293">
        <v>8</v>
      </c>
      <c r="C81" s="293">
        <v>8</v>
      </c>
      <c r="D81" s="293">
        <v>1030</v>
      </c>
      <c r="E81" s="310">
        <v>5.5</v>
      </c>
      <c r="F81" s="293">
        <v>1622</v>
      </c>
      <c r="G81" s="310">
        <v>7.4</v>
      </c>
      <c r="H81" s="293">
        <v>38996</v>
      </c>
      <c r="I81" s="310">
        <v>10.2</v>
      </c>
    </row>
    <row r="82" spans="1:9" ht="12.75">
      <c r="A82" s="340" t="s">
        <v>412</v>
      </c>
      <c r="B82" s="293">
        <v>69</v>
      </c>
      <c r="C82" s="293">
        <v>67</v>
      </c>
      <c r="D82" s="293">
        <v>5923</v>
      </c>
      <c r="E82" s="310">
        <v>1.6</v>
      </c>
      <c r="F82" s="293">
        <v>10375</v>
      </c>
      <c r="G82" s="310">
        <v>4.1</v>
      </c>
      <c r="H82" s="293">
        <v>260306</v>
      </c>
      <c r="I82" s="310">
        <v>3.3</v>
      </c>
    </row>
    <row r="83" spans="1:9" ht="12.75">
      <c r="A83" s="340" t="s">
        <v>413</v>
      </c>
      <c r="B83" s="293">
        <v>30</v>
      </c>
      <c r="C83" s="293">
        <v>29</v>
      </c>
      <c r="D83" s="293">
        <v>2223</v>
      </c>
      <c r="E83" s="310">
        <v>0.5</v>
      </c>
      <c r="F83" s="293">
        <v>3886</v>
      </c>
      <c r="G83" s="310">
        <v>7.2</v>
      </c>
      <c r="H83" s="293">
        <v>103477</v>
      </c>
      <c r="I83" s="310">
        <v>4.6</v>
      </c>
    </row>
    <row r="84" spans="1:9" ht="12.75">
      <c r="A84" s="340" t="s">
        <v>414</v>
      </c>
      <c r="B84" s="293">
        <v>24</v>
      </c>
      <c r="C84" s="293">
        <v>22</v>
      </c>
      <c r="D84" s="293">
        <v>2876</v>
      </c>
      <c r="E84" s="310">
        <v>5.2</v>
      </c>
      <c r="F84" s="293">
        <v>5076</v>
      </c>
      <c r="G84" s="310">
        <v>4.6</v>
      </c>
      <c r="H84" s="293">
        <v>120791</v>
      </c>
      <c r="I84" s="310">
        <v>4.2</v>
      </c>
    </row>
    <row r="85" spans="1:9" ht="12.75">
      <c r="A85" s="340" t="s">
        <v>415</v>
      </c>
      <c r="B85" s="293">
        <v>10</v>
      </c>
      <c r="C85" s="293">
        <v>9</v>
      </c>
      <c r="D85" s="293">
        <v>802</v>
      </c>
      <c r="E85" s="310">
        <v>1.1</v>
      </c>
      <c r="F85" s="293">
        <v>1284</v>
      </c>
      <c r="G85" s="310">
        <v>-2.8</v>
      </c>
      <c r="H85" s="293">
        <v>27826</v>
      </c>
      <c r="I85" s="310">
        <v>-2</v>
      </c>
    </row>
    <row r="86" spans="1:9" ht="12.75">
      <c r="A86" s="340" t="s">
        <v>416</v>
      </c>
      <c r="B86" s="293">
        <v>62</v>
      </c>
      <c r="C86" s="293">
        <v>62</v>
      </c>
      <c r="D86" s="293">
        <v>4826</v>
      </c>
      <c r="E86" s="310">
        <v>2.2</v>
      </c>
      <c r="F86" s="293">
        <v>7706</v>
      </c>
      <c r="G86" s="310">
        <v>5.9</v>
      </c>
      <c r="H86" s="293">
        <v>199456</v>
      </c>
      <c r="I86" s="310">
        <v>5.7</v>
      </c>
    </row>
    <row r="87" spans="1:9" ht="12.75">
      <c r="A87" s="340" t="s">
        <v>417</v>
      </c>
      <c r="B87" s="293">
        <v>15</v>
      </c>
      <c r="C87" s="293">
        <v>15</v>
      </c>
      <c r="D87" s="293">
        <v>1495</v>
      </c>
      <c r="E87" s="310">
        <v>9.5</v>
      </c>
      <c r="F87" s="293">
        <v>2349</v>
      </c>
      <c r="G87" s="310">
        <v>12.6</v>
      </c>
      <c r="H87" s="293">
        <v>68572</v>
      </c>
      <c r="I87" s="310">
        <v>16</v>
      </c>
    </row>
    <row r="88" spans="1:9" s="289" customFormat="1" ht="12.75">
      <c r="A88" s="290" t="s">
        <v>418</v>
      </c>
      <c r="B88" s="291">
        <v>186</v>
      </c>
      <c r="C88" s="291">
        <v>193</v>
      </c>
      <c r="D88" s="291">
        <v>19938</v>
      </c>
      <c r="E88" s="309">
        <v>-0.3</v>
      </c>
      <c r="F88" s="291">
        <v>32557</v>
      </c>
      <c r="G88" s="309">
        <v>-0.3</v>
      </c>
      <c r="H88" s="291">
        <v>813019</v>
      </c>
      <c r="I88" s="309">
        <v>4.6</v>
      </c>
    </row>
    <row r="89" spans="1:9" ht="12.75">
      <c r="A89" s="340">
        <v>30</v>
      </c>
      <c r="B89" s="293">
        <v>1</v>
      </c>
      <c r="C89" s="293">
        <v>1</v>
      </c>
      <c r="D89" s="291" t="s">
        <v>519</v>
      </c>
      <c r="E89" s="309" t="s">
        <v>519</v>
      </c>
      <c r="F89" s="291" t="s">
        <v>519</v>
      </c>
      <c r="G89" s="309" t="s">
        <v>519</v>
      </c>
      <c r="H89" s="291" t="s">
        <v>519</v>
      </c>
      <c r="I89" s="309" t="s">
        <v>519</v>
      </c>
    </row>
    <row r="90" spans="1:9" ht="12.75">
      <c r="A90" s="340">
        <v>31</v>
      </c>
      <c r="B90" s="293">
        <v>63</v>
      </c>
      <c r="C90" s="293">
        <v>64</v>
      </c>
      <c r="D90" s="293">
        <v>5206</v>
      </c>
      <c r="E90" s="310" t="s">
        <v>510</v>
      </c>
      <c r="F90" s="293">
        <v>8720</v>
      </c>
      <c r="G90" s="310">
        <v>-1.5</v>
      </c>
      <c r="H90" s="293">
        <v>201350</v>
      </c>
      <c r="I90" s="310">
        <v>3.1</v>
      </c>
    </row>
    <row r="91" spans="1:9" ht="12.75">
      <c r="A91" s="340" t="s">
        <v>419</v>
      </c>
      <c r="B91" s="293">
        <v>19</v>
      </c>
      <c r="C91" s="293">
        <v>21</v>
      </c>
      <c r="D91" s="293">
        <v>2026</v>
      </c>
      <c r="E91" s="310">
        <v>-5.7</v>
      </c>
      <c r="F91" s="293">
        <v>3689</v>
      </c>
      <c r="G91" s="310">
        <v>-6.8</v>
      </c>
      <c r="H91" s="293">
        <v>74673</v>
      </c>
      <c r="I91" s="310">
        <v>-0.7</v>
      </c>
    </row>
    <row r="92" spans="1:9" ht="12.75">
      <c r="A92" s="340" t="s">
        <v>420</v>
      </c>
      <c r="B92" s="293">
        <v>19</v>
      </c>
      <c r="C92" s="293">
        <v>19</v>
      </c>
      <c r="D92" s="293">
        <v>1533</v>
      </c>
      <c r="E92" s="310">
        <v>6.7</v>
      </c>
      <c r="F92" s="293">
        <v>2419</v>
      </c>
      <c r="G92" s="310">
        <v>3.1</v>
      </c>
      <c r="H92" s="293">
        <v>66091</v>
      </c>
      <c r="I92" s="310">
        <v>9.6</v>
      </c>
    </row>
    <row r="93" spans="1:9" ht="12.75">
      <c r="A93" s="340" t="s">
        <v>421</v>
      </c>
      <c r="B93" s="293">
        <v>15</v>
      </c>
      <c r="C93" s="293">
        <v>15</v>
      </c>
      <c r="D93" s="293">
        <v>1102</v>
      </c>
      <c r="E93" s="310">
        <v>-4.8</v>
      </c>
      <c r="F93" s="293">
        <v>1683</v>
      </c>
      <c r="G93" s="310">
        <v>-3.9</v>
      </c>
      <c r="H93" s="293">
        <v>43457</v>
      </c>
      <c r="I93" s="310">
        <v>-2.5</v>
      </c>
    </row>
    <row r="94" spans="1:9" ht="12.75">
      <c r="A94" s="340">
        <v>32</v>
      </c>
      <c r="B94" s="293">
        <v>24</v>
      </c>
      <c r="C94" s="293">
        <v>25</v>
      </c>
      <c r="D94" s="291" t="s">
        <v>519</v>
      </c>
      <c r="E94" s="309" t="s">
        <v>519</v>
      </c>
      <c r="F94" s="291" t="s">
        <v>519</v>
      </c>
      <c r="G94" s="309" t="s">
        <v>519</v>
      </c>
      <c r="H94" s="291" t="s">
        <v>519</v>
      </c>
      <c r="I94" s="309" t="s">
        <v>519</v>
      </c>
    </row>
    <row r="95" spans="1:9" ht="12.75">
      <c r="A95" s="340">
        <v>33</v>
      </c>
      <c r="B95" s="293">
        <v>97</v>
      </c>
      <c r="C95" s="293">
        <v>104</v>
      </c>
      <c r="D95" s="293">
        <v>10520</v>
      </c>
      <c r="E95" s="310">
        <v>-2.2</v>
      </c>
      <c r="F95" s="293">
        <v>16788</v>
      </c>
      <c r="G95" s="310">
        <v>-1.7</v>
      </c>
      <c r="H95" s="293">
        <v>452519</v>
      </c>
      <c r="I95" s="310">
        <v>2.8</v>
      </c>
    </row>
    <row r="96" spans="1:9" ht="12.75">
      <c r="A96" s="340" t="s">
        <v>422</v>
      </c>
      <c r="B96" s="293">
        <v>60</v>
      </c>
      <c r="C96" s="293">
        <v>67</v>
      </c>
      <c r="D96" s="293">
        <v>5358</v>
      </c>
      <c r="E96" s="310">
        <v>-2.9</v>
      </c>
      <c r="F96" s="293">
        <v>8234</v>
      </c>
      <c r="G96" s="310">
        <v>-5.5</v>
      </c>
      <c r="H96" s="293">
        <v>228852</v>
      </c>
      <c r="I96" s="310">
        <v>4</v>
      </c>
    </row>
    <row r="97" spans="1:9" ht="12.75">
      <c r="A97" s="340" t="s">
        <v>423</v>
      </c>
      <c r="B97" s="293">
        <v>28</v>
      </c>
      <c r="C97" s="293">
        <v>27</v>
      </c>
      <c r="D97" s="293">
        <v>4085</v>
      </c>
      <c r="E97" s="310">
        <v>-0.9</v>
      </c>
      <c r="F97" s="293">
        <v>6717</v>
      </c>
      <c r="G97" s="310">
        <v>3.6</v>
      </c>
      <c r="H97" s="293">
        <v>178655</v>
      </c>
      <c r="I97" s="310">
        <v>2.7</v>
      </c>
    </row>
    <row r="98" spans="1:9" s="289" customFormat="1" ht="12.75">
      <c r="A98" s="290" t="s">
        <v>424</v>
      </c>
      <c r="B98" s="291">
        <v>40</v>
      </c>
      <c r="C98" s="291">
        <v>38</v>
      </c>
      <c r="D98" s="291">
        <v>10260</v>
      </c>
      <c r="E98" s="309">
        <v>-5.4</v>
      </c>
      <c r="F98" s="291">
        <v>16281</v>
      </c>
      <c r="G98" s="309">
        <v>-5.5</v>
      </c>
      <c r="H98" s="291">
        <v>402152</v>
      </c>
      <c r="I98" s="309">
        <v>-3.8</v>
      </c>
    </row>
    <row r="99" spans="1:9" ht="12.75">
      <c r="A99" s="340">
        <v>34</v>
      </c>
      <c r="B99" s="293">
        <v>13</v>
      </c>
      <c r="C99" s="293">
        <v>14</v>
      </c>
      <c r="D99" s="293">
        <v>4275</v>
      </c>
      <c r="E99" s="310">
        <v>-3.4</v>
      </c>
      <c r="F99" s="293">
        <v>6328</v>
      </c>
      <c r="G99" s="310">
        <v>-3.6</v>
      </c>
      <c r="H99" s="293">
        <v>174207</v>
      </c>
      <c r="I99" s="310">
        <v>1.9</v>
      </c>
    </row>
    <row r="100" spans="1:9" ht="12.75">
      <c r="A100" s="340">
        <v>35</v>
      </c>
      <c r="B100" s="293">
        <v>27</v>
      </c>
      <c r="C100" s="293">
        <v>24</v>
      </c>
      <c r="D100" s="293">
        <v>5985</v>
      </c>
      <c r="E100" s="310">
        <v>-6.7</v>
      </c>
      <c r="F100" s="293">
        <v>9953</v>
      </c>
      <c r="G100" s="310">
        <v>-6.7</v>
      </c>
      <c r="H100" s="293">
        <v>227945</v>
      </c>
      <c r="I100" s="310">
        <v>-7.8</v>
      </c>
    </row>
    <row r="101" spans="1:9" ht="12.75">
      <c r="A101" s="340" t="s">
        <v>425</v>
      </c>
      <c r="B101" s="293">
        <v>20</v>
      </c>
      <c r="C101" s="293">
        <v>18</v>
      </c>
      <c r="D101" s="293">
        <v>4894</v>
      </c>
      <c r="E101" s="310">
        <v>-5.5</v>
      </c>
      <c r="F101" s="293">
        <v>8151</v>
      </c>
      <c r="G101" s="310">
        <v>-6.6</v>
      </c>
      <c r="H101" s="293">
        <v>191061</v>
      </c>
      <c r="I101" s="310">
        <v>-7.1</v>
      </c>
    </row>
    <row r="102" spans="1:9" ht="12.75">
      <c r="A102" s="340" t="s">
        <v>426</v>
      </c>
      <c r="B102" s="293">
        <v>14</v>
      </c>
      <c r="C102" s="293">
        <v>13</v>
      </c>
      <c r="D102" s="293">
        <v>4707</v>
      </c>
      <c r="E102" s="310">
        <v>-6.4</v>
      </c>
      <c r="F102" s="293">
        <v>7873</v>
      </c>
      <c r="G102" s="310">
        <v>-7.5</v>
      </c>
      <c r="H102" s="293">
        <v>187138</v>
      </c>
      <c r="I102" s="310">
        <v>-7.5</v>
      </c>
    </row>
    <row r="103" spans="1:9" ht="12.75">
      <c r="A103" s="340" t="s">
        <v>427</v>
      </c>
      <c r="B103" s="293">
        <v>4</v>
      </c>
      <c r="C103" s="293">
        <v>4</v>
      </c>
      <c r="D103" s="291" t="s">
        <v>519</v>
      </c>
      <c r="E103" s="309" t="s">
        <v>519</v>
      </c>
      <c r="F103" s="291" t="s">
        <v>519</v>
      </c>
      <c r="G103" s="309" t="s">
        <v>519</v>
      </c>
      <c r="H103" s="291" t="s">
        <v>519</v>
      </c>
      <c r="I103" s="309" t="s">
        <v>519</v>
      </c>
    </row>
    <row r="104" spans="1:9" s="289" customFormat="1" ht="12.75">
      <c r="A104" s="290" t="s">
        <v>428</v>
      </c>
      <c r="B104" s="291">
        <v>29</v>
      </c>
      <c r="C104" s="291">
        <v>32</v>
      </c>
      <c r="D104" s="291">
        <v>2205</v>
      </c>
      <c r="E104" s="309">
        <v>-4.5</v>
      </c>
      <c r="F104" s="291">
        <v>3716</v>
      </c>
      <c r="G104" s="309">
        <v>-0.3</v>
      </c>
      <c r="H104" s="291">
        <v>71718</v>
      </c>
      <c r="I104" s="309">
        <v>-2.7</v>
      </c>
    </row>
    <row r="105" spans="1:9" ht="12.75">
      <c r="A105" s="340">
        <v>36</v>
      </c>
      <c r="B105" s="293">
        <v>22</v>
      </c>
      <c r="C105" s="293">
        <v>24</v>
      </c>
      <c r="D105" s="293">
        <v>1898</v>
      </c>
      <c r="E105" s="310">
        <v>-4.4</v>
      </c>
      <c r="F105" s="293">
        <v>3153</v>
      </c>
      <c r="G105" s="310">
        <v>-0.8</v>
      </c>
      <c r="H105" s="293">
        <v>62783</v>
      </c>
      <c r="I105" s="310">
        <v>-2</v>
      </c>
    </row>
    <row r="106" spans="1:9" ht="12.75">
      <c r="A106" s="340" t="s">
        <v>429</v>
      </c>
      <c r="B106" s="293">
        <v>14</v>
      </c>
      <c r="C106" s="293">
        <v>17</v>
      </c>
      <c r="D106" s="293">
        <v>1120</v>
      </c>
      <c r="E106" s="310">
        <v>-6.6</v>
      </c>
      <c r="F106" s="293">
        <v>1867</v>
      </c>
      <c r="G106" s="310">
        <v>-4.2</v>
      </c>
      <c r="H106" s="293">
        <v>33640</v>
      </c>
      <c r="I106" s="310">
        <v>-4.6</v>
      </c>
    </row>
    <row r="107" spans="1:9" ht="12.75">
      <c r="A107" s="340">
        <v>37</v>
      </c>
      <c r="B107" s="293">
        <v>7</v>
      </c>
      <c r="C107" s="293">
        <v>8</v>
      </c>
      <c r="D107" s="293">
        <v>307</v>
      </c>
      <c r="E107" s="310">
        <v>-4.7</v>
      </c>
      <c r="F107" s="293">
        <v>563</v>
      </c>
      <c r="G107" s="310">
        <v>2.8</v>
      </c>
      <c r="H107" s="293">
        <v>8936</v>
      </c>
      <c r="I107" s="310">
        <v>-6.8</v>
      </c>
    </row>
    <row r="108" spans="1:10" s="289" customFormat="1" ht="12.75">
      <c r="A108" s="290" t="s">
        <v>435</v>
      </c>
      <c r="B108" s="291">
        <v>1308</v>
      </c>
      <c r="C108" s="291">
        <v>1321</v>
      </c>
      <c r="D108" s="291">
        <f>693+124634</f>
        <v>125327</v>
      </c>
      <c r="E108" s="309">
        <v>0.2</v>
      </c>
      <c r="F108" s="291">
        <f>1285+202332</f>
        <v>203617</v>
      </c>
      <c r="G108" s="309">
        <v>1.5</v>
      </c>
      <c r="H108" s="291">
        <f>22605+4634490</f>
        <v>4657095</v>
      </c>
      <c r="I108" s="309">
        <v>1.8</v>
      </c>
      <c r="J108" s="295"/>
    </row>
    <row r="109" spans="1:9" s="289" customFormat="1" ht="12.75">
      <c r="A109" s="290" t="s">
        <v>430</v>
      </c>
      <c r="B109" s="291">
        <v>486</v>
      </c>
      <c r="C109" s="291">
        <v>490</v>
      </c>
      <c r="D109" s="291">
        <v>35798</v>
      </c>
      <c r="E109" s="309">
        <v>0.6</v>
      </c>
      <c r="F109" s="291">
        <v>59790</v>
      </c>
      <c r="G109" s="309">
        <v>1.9</v>
      </c>
      <c r="H109" s="291">
        <v>1271151</v>
      </c>
      <c r="I109" s="309">
        <v>1.4</v>
      </c>
    </row>
    <row r="110" spans="1:9" s="289" customFormat="1" ht="12.75">
      <c r="A110" s="290" t="s">
        <v>431</v>
      </c>
      <c r="B110" s="291">
        <v>393</v>
      </c>
      <c r="C110" s="291">
        <v>404</v>
      </c>
      <c r="D110" s="291">
        <v>48327</v>
      </c>
      <c r="E110" s="309">
        <v>-0.8</v>
      </c>
      <c r="F110" s="291">
        <v>78691</v>
      </c>
      <c r="G110" s="309">
        <v>0.6</v>
      </c>
      <c r="H110" s="291">
        <v>1989487</v>
      </c>
      <c r="I110" s="309">
        <v>3</v>
      </c>
    </row>
    <row r="111" spans="1:9" s="289" customFormat="1" ht="12.75">
      <c r="A111" s="290" t="s">
        <v>432</v>
      </c>
      <c r="B111" s="291">
        <v>28</v>
      </c>
      <c r="C111" s="291">
        <v>30</v>
      </c>
      <c r="D111" s="291">
        <v>2496</v>
      </c>
      <c r="E111" s="309">
        <v>-3</v>
      </c>
      <c r="F111" s="291">
        <v>4049</v>
      </c>
      <c r="G111" s="309">
        <v>-1.2</v>
      </c>
      <c r="H111" s="291">
        <v>88683</v>
      </c>
      <c r="I111" s="309">
        <v>-0.8</v>
      </c>
    </row>
    <row r="112" spans="1:9" s="289" customFormat="1" ht="12.75">
      <c r="A112" s="290" t="s">
        <v>433</v>
      </c>
      <c r="B112" s="291">
        <v>393</v>
      </c>
      <c r="C112" s="291">
        <v>390</v>
      </c>
      <c r="D112" s="291">
        <v>37744</v>
      </c>
      <c r="E112" s="309">
        <v>1.2</v>
      </c>
      <c r="F112" s="291">
        <v>59344</v>
      </c>
      <c r="G112" s="309">
        <v>2.6</v>
      </c>
      <c r="H112" s="291">
        <v>1259005</v>
      </c>
      <c r="I112" s="309">
        <v>0.4</v>
      </c>
    </row>
    <row r="113" spans="1:9" s="289" customFormat="1" ht="12.75">
      <c r="A113" s="290" t="s">
        <v>434</v>
      </c>
      <c r="B113" s="296">
        <v>7</v>
      </c>
      <c r="C113" s="296">
        <v>7</v>
      </c>
      <c r="D113" s="296">
        <v>962</v>
      </c>
      <c r="E113" s="310" t="s">
        <v>510</v>
      </c>
      <c r="F113" s="297">
        <v>1744</v>
      </c>
      <c r="G113" s="309">
        <v>0.3</v>
      </c>
      <c r="H113" s="297">
        <v>48769</v>
      </c>
      <c r="I113" s="309">
        <v>2.8</v>
      </c>
    </row>
    <row r="114" ht="12.75">
      <c r="A114" s="298"/>
    </row>
    <row r="115" spans="1:10" ht="12.75">
      <c r="A115" s="298" t="s">
        <v>341</v>
      </c>
      <c r="B115" s="300"/>
      <c r="C115" s="300"/>
      <c r="D115" s="300"/>
      <c r="E115" s="300"/>
      <c r="F115" s="300"/>
      <c r="G115" s="300"/>
      <c r="H115" s="300"/>
      <c r="I115" s="300"/>
      <c r="J115" s="342"/>
    </row>
    <row r="116" spans="1:9" ht="12.75">
      <c r="A116" s="298" t="s">
        <v>341</v>
      </c>
      <c r="B116" s="302"/>
      <c r="C116" s="302"/>
      <c r="D116" s="302"/>
      <c r="E116" s="302"/>
      <c r="F116" s="302"/>
      <c r="G116" s="302"/>
      <c r="H116" s="302"/>
      <c r="I116" s="302"/>
    </row>
    <row r="117" ht="12.75">
      <c r="A117" s="343" t="s">
        <v>341</v>
      </c>
    </row>
    <row r="118" ht="12.75">
      <c r="A118" s="343" t="s">
        <v>341</v>
      </c>
    </row>
  </sheetData>
  <hyperlinks>
    <hyperlink ref="A2" location="Inhaltsverzeichnis!A1" display="ZURÜCK"/>
    <hyperlink ref="A3: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I130"/>
  <sheetViews>
    <sheetView workbookViewId="0" topLeftCell="A1">
      <selection activeCell="A1" sqref="A1"/>
    </sheetView>
  </sheetViews>
  <sheetFormatPr defaultColWidth="11.421875" defaultRowHeight="12.75"/>
  <cols>
    <col min="1" max="1" width="8.8515625" style="3" bestFit="1" customWidth="1"/>
    <col min="2" max="2" width="13.140625" style="4" customWidth="1"/>
    <col min="3" max="3" width="13.421875" style="4" customWidth="1"/>
    <col min="4" max="4" width="11.57421875" style="4" bestFit="1" customWidth="1"/>
    <col min="5" max="5" width="6.7109375" style="4" customWidth="1"/>
    <col min="6" max="6" width="13.8515625" style="4" customWidth="1"/>
    <col min="7" max="7" width="13.57421875" style="4" customWidth="1"/>
    <col min="8" max="8" width="12.7109375" style="4" customWidth="1"/>
    <col min="9" max="16384" width="11.421875" style="5" customWidth="1"/>
  </cols>
  <sheetData>
    <row r="1" spans="1:8" ht="25.5">
      <c r="A1" s="305" t="s">
        <v>527</v>
      </c>
      <c r="B1" s="306"/>
      <c r="C1" s="306"/>
      <c r="D1" s="306"/>
      <c r="E1" s="306"/>
      <c r="F1" s="306"/>
      <c r="G1" s="306"/>
      <c r="H1" s="306"/>
    </row>
    <row r="2" spans="1:8" ht="15">
      <c r="A2" s="62" t="s">
        <v>40</v>
      </c>
      <c r="B2" s="56"/>
      <c r="C2" s="56"/>
      <c r="D2" s="56"/>
      <c r="E2" s="56"/>
      <c r="F2" s="56"/>
      <c r="G2" s="56"/>
      <c r="H2" s="56"/>
    </row>
    <row r="3" spans="1:8" ht="12.75">
      <c r="A3" s="350" t="s">
        <v>332</v>
      </c>
      <c r="B3" s="351" t="s">
        <v>440</v>
      </c>
      <c r="C3" s="351"/>
      <c r="D3" s="351"/>
      <c r="E3" s="351"/>
      <c r="F3" s="351"/>
      <c r="G3" s="351"/>
      <c r="H3" s="352"/>
    </row>
    <row r="4" spans="1:8" ht="12.75">
      <c r="A4" s="353"/>
      <c r="B4" s="354" t="s">
        <v>335</v>
      </c>
      <c r="C4" s="354"/>
      <c r="D4" s="355" t="s">
        <v>336</v>
      </c>
      <c r="E4" s="355"/>
      <c r="F4" s="355"/>
      <c r="G4" s="355"/>
      <c r="H4" s="356"/>
    </row>
    <row r="5" spans="1:8" ht="12.75">
      <c r="A5" s="353"/>
      <c r="B5" s="354"/>
      <c r="C5" s="354"/>
      <c r="D5" s="351" t="s">
        <v>335</v>
      </c>
      <c r="E5" s="351"/>
      <c r="F5" s="351"/>
      <c r="G5" s="351" t="s">
        <v>438</v>
      </c>
      <c r="H5" s="352"/>
    </row>
    <row r="6" spans="1:8" ht="33.75">
      <c r="A6" s="353"/>
      <c r="B6" s="357" t="s">
        <v>718</v>
      </c>
      <c r="C6" s="351" t="s">
        <v>716</v>
      </c>
      <c r="D6" s="357" t="s">
        <v>718</v>
      </c>
      <c r="E6" s="357"/>
      <c r="F6" s="354" t="s">
        <v>716</v>
      </c>
      <c r="G6" s="357" t="s">
        <v>718</v>
      </c>
      <c r="H6" s="358" t="s">
        <v>716</v>
      </c>
    </row>
    <row r="7" spans="1:8" ht="12.75">
      <c r="A7" s="359"/>
      <c r="B7" s="360" t="s">
        <v>492</v>
      </c>
      <c r="C7" s="351"/>
      <c r="D7" s="360" t="s">
        <v>492</v>
      </c>
      <c r="E7" s="360" t="s">
        <v>338</v>
      </c>
      <c r="F7" s="355"/>
      <c r="G7" s="360" t="s">
        <v>492</v>
      </c>
      <c r="H7" s="356"/>
    </row>
    <row r="8" spans="1:8" s="8" customFormat="1" ht="12.75">
      <c r="A8" s="361" t="s">
        <v>339</v>
      </c>
      <c r="B8" s="362">
        <v>649090</v>
      </c>
      <c r="C8" s="374">
        <v>19.6</v>
      </c>
      <c r="D8" s="363">
        <v>6853</v>
      </c>
      <c r="E8" s="364">
        <f>(D8/B8)*100</f>
        <v>1.0557857924170764</v>
      </c>
      <c r="F8" s="374">
        <v>-46.2</v>
      </c>
      <c r="G8" s="363">
        <v>5962</v>
      </c>
      <c r="H8" s="374">
        <v>-49.4</v>
      </c>
    </row>
    <row r="9" spans="1:8" s="8" customFormat="1" ht="12.75">
      <c r="A9" s="361" t="s">
        <v>340</v>
      </c>
      <c r="B9" s="365" t="s">
        <v>519</v>
      </c>
      <c r="C9" s="375" t="s">
        <v>519</v>
      </c>
      <c r="D9" s="366" t="s">
        <v>519</v>
      </c>
      <c r="E9" s="367" t="s">
        <v>519</v>
      </c>
      <c r="F9" s="375" t="s">
        <v>519</v>
      </c>
      <c r="G9" s="366" t="s">
        <v>519</v>
      </c>
      <c r="H9" s="375" t="s">
        <v>519</v>
      </c>
    </row>
    <row r="10" spans="1:8" ht="12.75">
      <c r="A10" s="368">
        <v>10</v>
      </c>
      <c r="B10" s="365" t="s">
        <v>519</v>
      </c>
      <c r="C10" s="375" t="s">
        <v>519</v>
      </c>
      <c r="D10" s="366" t="s">
        <v>519</v>
      </c>
      <c r="E10" s="367" t="s">
        <v>519</v>
      </c>
      <c r="F10" s="375" t="s">
        <v>519</v>
      </c>
      <c r="G10" s="366" t="s">
        <v>519</v>
      </c>
      <c r="H10" s="375" t="s">
        <v>519</v>
      </c>
    </row>
    <row r="11" spans="1:8" ht="12.75">
      <c r="A11" s="368">
        <v>11</v>
      </c>
      <c r="B11" s="365" t="s">
        <v>519</v>
      </c>
      <c r="C11" s="375" t="s">
        <v>519</v>
      </c>
      <c r="D11" s="366" t="s">
        <v>519</v>
      </c>
      <c r="E11" s="367" t="s">
        <v>519</v>
      </c>
      <c r="F11" s="375" t="s">
        <v>519</v>
      </c>
      <c r="G11" s="366" t="s">
        <v>519</v>
      </c>
      <c r="H11" s="375" t="s">
        <v>519</v>
      </c>
    </row>
    <row r="12" spans="1:8" s="8" customFormat="1" ht="12.75">
      <c r="A12" s="361" t="s">
        <v>342</v>
      </c>
      <c r="B12" s="365" t="s">
        <v>519</v>
      </c>
      <c r="C12" s="375" t="s">
        <v>519</v>
      </c>
      <c r="D12" s="366" t="s">
        <v>519</v>
      </c>
      <c r="E12" s="367" t="s">
        <v>519</v>
      </c>
      <c r="F12" s="375" t="s">
        <v>519</v>
      </c>
      <c r="G12" s="366" t="s">
        <v>519</v>
      </c>
      <c r="H12" s="375" t="s">
        <v>519</v>
      </c>
    </row>
    <row r="13" spans="1:8" ht="12.75">
      <c r="A13" s="368">
        <v>14</v>
      </c>
      <c r="B13" s="365" t="s">
        <v>519</v>
      </c>
      <c r="C13" s="375" t="s">
        <v>519</v>
      </c>
      <c r="D13" s="366" t="s">
        <v>519</v>
      </c>
      <c r="E13" s="367" t="s">
        <v>519</v>
      </c>
      <c r="F13" s="375" t="s">
        <v>519</v>
      </c>
      <c r="G13" s="366" t="s">
        <v>519</v>
      </c>
      <c r="H13" s="375" t="s">
        <v>519</v>
      </c>
    </row>
    <row r="14" spans="1:8" ht="12.75">
      <c r="A14" s="368" t="s">
        <v>343</v>
      </c>
      <c r="B14" s="369">
        <v>83267</v>
      </c>
      <c r="C14" s="376">
        <v>10.6</v>
      </c>
      <c r="D14" s="370">
        <v>124</v>
      </c>
      <c r="E14" s="371">
        <v>0.1</v>
      </c>
      <c r="F14" s="376">
        <v>30.9</v>
      </c>
      <c r="G14" s="370">
        <v>124</v>
      </c>
      <c r="H14" s="376">
        <v>30.5</v>
      </c>
    </row>
    <row r="15" spans="1:8" s="8" customFormat="1" ht="12.75">
      <c r="A15" s="361" t="s">
        <v>344</v>
      </c>
      <c r="B15" s="365">
        <v>33540833</v>
      </c>
      <c r="C15" s="375">
        <v>6.4</v>
      </c>
      <c r="D15" s="366">
        <v>13894668</v>
      </c>
      <c r="E15" s="367">
        <f aca="true" t="shared" si="0" ref="E15:E72">(D15/B15)*100</f>
        <v>41.42612677508635</v>
      </c>
      <c r="F15" s="375">
        <v>5.3</v>
      </c>
      <c r="G15" s="366">
        <v>6600787</v>
      </c>
      <c r="H15" s="375">
        <v>13.2</v>
      </c>
    </row>
    <row r="16" spans="1:8" s="8" customFormat="1" ht="12.75">
      <c r="A16" s="361" t="s">
        <v>345</v>
      </c>
      <c r="B16" s="365">
        <v>5122252</v>
      </c>
      <c r="C16" s="375">
        <v>8.8</v>
      </c>
      <c r="D16" s="366">
        <v>839343</v>
      </c>
      <c r="E16" s="367">
        <f t="shared" si="0"/>
        <v>16.386210596432978</v>
      </c>
      <c r="F16" s="375">
        <v>22.5</v>
      </c>
      <c r="G16" s="366">
        <v>475544</v>
      </c>
      <c r="H16" s="375">
        <v>22</v>
      </c>
    </row>
    <row r="17" spans="1:8" ht="12.75">
      <c r="A17" s="368">
        <v>15</v>
      </c>
      <c r="B17" s="365" t="s">
        <v>519</v>
      </c>
      <c r="C17" s="375" t="s">
        <v>519</v>
      </c>
      <c r="D17" s="366" t="s">
        <v>519</v>
      </c>
      <c r="E17" s="367" t="s">
        <v>519</v>
      </c>
      <c r="F17" s="375" t="s">
        <v>519</v>
      </c>
      <c r="G17" s="366" t="s">
        <v>519</v>
      </c>
      <c r="H17" s="375" t="s">
        <v>519</v>
      </c>
    </row>
    <row r="18" spans="1:8" ht="12.75">
      <c r="A18" s="368" t="s">
        <v>346</v>
      </c>
      <c r="B18" s="369">
        <v>1513417</v>
      </c>
      <c r="C18" s="376">
        <v>5.5</v>
      </c>
      <c r="D18" s="370">
        <v>119545</v>
      </c>
      <c r="E18" s="371">
        <f t="shared" si="0"/>
        <v>7.899012631680495</v>
      </c>
      <c r="F18" s="376">
        <v>27</v>
      </c>
      <c r="G18" s="370">
        <v>40156</v>
      </c>
      <c r="H18" s="376">
        <v>6.4</v>
      </c>
    </row>
    <row r="19" spans="1:8" ht="12.75">
      <c r="A19" s="368" t="s">
        <v>347</v>
      </c>
      <c r="B19" s="369">
        <v>576897</v>
      </c>
      <c r="C19" s="376">
        <v>4.5</v>
      </c>
      <c r="D19" s="370">
        <v>80445</v>
      </c>
      <c r="E19" s="371">
        <f t="shared" si="0"/>
        <v>13.944430288249029</v>
      </c>
      <c r="F19" s="376">
        <v>37.7</v>
      </c>
      <c r="G19" s="370">
        <v>19263</v>
      </c>
      <c r="H19" s="376">
        <v>4.8</v>
      </c>
    </row>
    <row r="20" spans="1:8" ht="12.75">
      <c r="A20" s="368" t="s">
        <v>348</v>
      </c>
      <c r="B20" s="369">
        <v>936520</v>
      </c>
      <c r="C20" s="376">
        <v>6</v>
      </c>
      <c r="D20" s="370">
        <v>39101</v>
      </c>
      <c r="E20" s="371">
        <f t="shared" si="0"/>
        <v>4.175137743988382</v>
      </c>
      <c r="F20" s="376">
        <v>9.4</v>
      </c>
      <c r="G20" s="370">
        <v>20892</v>
      </c>
      <c r="H20" s="376">
        <v>8</v>
      </c>
    </row>
    <row r="21" spans="1:8" ht="12.75">
      <c r="A21" s="368" t="s">
        <v>357</v>
      </c>
      <c r="B21" s="369">
        <v>279681</v>
      </c>
      <c r="C21" s="376">
        <v>28.4</v>
      </c>
      <c r="D21" s="370">
        <v>33697</v>
      </c>
      <c r="E21" s="371">
        <f t="shared" si="0"/>
        <v>12.04836939227191</v>
      </c>
      <c r="F21" s="376">
        <v>110.4</v>
      </c>
      <c r="G21" s="370">
        <v>30067</v>
      </c>
      <c r="H21" s="376">
        <v>116.5</v>
      </c>
    </row>
    <row r="22" spans="1:8" ht="12.75">
      <c r="A22" s="368" t="s">
        <v>358</v>
      </c>
      <c r="B22" s="369">
        <v>384844</v>
      </c>
      <c r="C22" s="376">
        <v>11.4</v>
      </c>
      <c r="D22" s="370">
        <v>20520</v>
      </c>
      <c r="E22" s="371">
        <f t="shared" si="0"/>
        <v>5.332030640986997</v>
      </c>
      <c r="F22" s="376">
        <v>23</v>
      </c>
      <c r="G22" s="370">
        <v>19222</v>
      </c>
      <c r="H22" s="376">
        <v>28.3</v>
      </c>
    </row>
    <row r="23" spans="1:8" ht="12.75">
      <c r="A23" s="368" t="s">
        <v>359</v>
      </c>
      <c r="B23" s="369">
        <v>549923</v>
      </c>
      <c r="C23" s="376">
        <v>-4.2</v>
      </c>
      <c r="D23" s="370">
        <v>160593</v>
      </c>
      <c r="E23" s="371">
        <f t="shared" si="0"/>
        <v>29.20281566692064</v>
      </c>
      <c r="F23" s="376">
        <v>-8.7</v>
      </c>
      <c r="G23" s="370">
        <v>114184</v>
      </c>
      <c r="H23" s="376">
        <v>-13</v>
      </c>
    </row>
    <row r="24" spans="1:8" ht="12.75">
      <c r="A24" s="368" t="s">
        <v>360</v>
      </c>
      <c r="B24" s="365" t="s">
        <v>519</v>
      </c>
      <c r="C24" s="375" t="s">
        <v>519</v>
      </c>
      <c r="D24" s="366" t="s">
        <v>519</v>
      </c>
      <c r="E24" s="367" t="s">
        <v>519</v>
      </c>
      <c r="F24" s="375" t="s">
        <v>519</v>
      </c>
      <c r="G24" s="366" t="s">
        <v>519</v>
      </c>
      <c r="H24" s="375" t="s">
        <v>519</v>
      </c>
    </row>
    <row r="25" spans="1:8" ht="12.75">
      <c r="A25" s="368" t="s">
        <v>361</v>
      </c>
      <c r="B25" s="369">
        <v>362650</v>
      </c>
      <c r="C25" s="376">
        <v>7.4</v>
      </c>
      <c r="D25" s="370">
        <v>67590</v>
      </c>
      <c r="E25" s="371">
        <f t="shared" si="0"/>
        <v>18.637805046187783</v>
      </c>
      <c r="F25" s="376">
        <v>29.1</v>
      </c>
      <c r="G25" s="370">
        <v>24639</v>
      </c>
      <c r="H25" s="376">
        <v>135.8</v>
      </c>
    </row>
    <row r="26" spans="1:8" ht="12.75">
      <c r="A26" s="368" t="s">
        <v>362</v>
      </c>
      <c r="B26" s="369">
        <v>1302795</v>
      </c>
      <c r="C26" s="376">
        <v>12.4</v>
      </c>
      <c r="D26" s="370">
        <v>281072</v>
      </c>
      <c r="E26" s="371">
        <f t="shared" si="0"/>
        <v>21.574537820608768</v>
      </c>
      <c r="F26" s="376">
        <v>36.5</v>
      </c>
      <c r="G26" s="370">
        <v>157020</v>
      </c>
      <c r="H26" s="376">
        <v>47.1</v>
      </c>
    </row>
    <row r="27" spans="1:8" ht="12.75">
      <c r="A27" s="368" t="s">
        <v>363</v>
      </c>
      <c r="B27" s="369">
        <v>506676</v>
      </c>
      <c r="C27" s="376">
        <v>5.5</v>
      </c>
      <c r="D27" s="370">
        <v>3469</v>
      </c>
      <c r="E27" s="371">
        <f t="shared" si="0"/>
        <v>0.6846584405024118</v>
      </c>
      <c r="F27" s="376">
        <v>-8.5</v>
      </c>
      <c r="G27" s="370">
        <v>3469</v>
      </c>
      <c r="H27" s="376">
        <v>-8.5</v>
      </c>
    </row>
    <row r="28" spans="1:8" ht="12.75">
      <c r="A28" s="368" t="s">
        <v>364</v>
      </c>
      <c r="B28" s="365" t="s">
        <v>519</v>
      </c>
      <c r="C28" s="375" t="s">
        <v>519</v>
      </c>
      <c r="D28" s="366" t="s">
        <v>519</v>
      </c>
      <c r="E28" s="367" t="s">
        <v>519</v>
      </c>
      <c r="F28" s="375" t="s">
        <v>519</v>
      </c>
      <c r="G28" s="366" t="s">
        <v>519</v>
      </c>
      <c r="H28" s="375" t="s">
        <v>519</v>
      </c>
    </row>
    <row r="29" spans="1:8" ht="12.75">
      <c r="A29" s="368" t="s">
        <v>365</v>
      </c>
      <c r="B29" s="369">
        <v>370521</v>
      </c>
      <c r="C29" s="376">
        <v>15.4</v>
      </c>
      <c r="D29" s="370">
        <v>106183</v>
      </c>
      <c r="E29" s="371">
        <f t="shared" si="0"/>
        <v>28.657754891085794</v>
      </c>
      <c r="F29" s="376">
        <v>161.3</v>
      </c>
      <c r="G29" s="370">
        <v>85777</v>
      </c>
      <c r="H29" s="376">
        <v>236.7</v>
      </c>
    </row>
    <row r="30" spans="1:8" ht="12.75">
      <c r="A30" s="368" t="s">
        <v>366</v>
      </c>
      <c r="B30" s="369">
        <v>353662</v>
      </c>
      <c r="C30" s="376">
        <v>0.7</v>
      </c>
      <c r="D30" s="370">
        <v>11541</v>
      </c>
      <c r="E30" s="371">
        <f t="shared" si="0"/>
        <v>3.263285283688946</v>
      </c>
      <c r="F30" s="376">
        <v>11.4</v>
      </c>
      <c r="G30" s="370">
        <v>5377</v>
      </c>
      <c r="H30" s="376">
        <v>42.2</v>
      </c>
    </row>
    <row r="31" spans="1:8" ht="12.75">
      <c r="A31" s="368" t="s">
        <v>367</v>
      </c>
      <c r="B31" s="365" t="s">
        <v>519</v>
      </c>
      <c r="C31" s="375" t="s">
        <v>519</v>
      </c>
      <c r="D31" s="366" t="s">
        <v>519</v>
      </c>
      <c r="E31" s="367" t="s">
        <v>519</v>
      </c>
      <c r="F31" s="375" t="s">
        <v>519</v>
      </c>
      <c r="G31" s="366" t="s">
        <v>519</v>
      </c>
      <c r="H31" s="375" t="s">
        <v>519</v>
      </c>
    </row>
    <row r="32" spans="1:8" ht="12.75">
      <c r="A32" s="368" t="s">
        <v>368</v>
      </c>
      <c r="B32" s="369">
        <v>192149</v>
      </c>
      <c r="C32" s="376">
        <v>9.9</v>
      </c>
      <c r="D32" s="366" t="s">
        <v>519</v>
      </c>
      <c r="E32" s="367" t="s">
        <v>519</v>
      </c>
      <c r="F32" s="375" t="s">
        <v>519</v>
      </c>
      <c r="G32" s="366" t="s">
        <v>519</v>
      </c>
      <c r="H32" s="375" t="s">
        <v>519</v>
      </c>
    </row>
    <row r="33" spans="1:8" ht="12.75">
      <c r="A33" s="368">
        <v>16</v>
      </c>
      <c r="B33" s="365" t="s">
        <v>519</v>
      </c>
      <c r="C33" s="375" t="s">
        <v>519</v>
      </c>
      <c r="D33" s="366" t="s">
        <v>519</v>
      </c>
      <c r="E33" s="367" t="s">
        <v>519</v>
      </c>
      <c r="F33" s="375" t="s">
        <v>519</v>
      </c>
      <c r="G33" s="366" t="s">
        <v>519</v>
      </c>
      <c r="H33" s="375" t="s">
        <v>519</v>
      </c>
    </row>
    <row r="34" spans="1:8" s="8" customFormat="1" ht="12.75">
      <c r="A34" s="361" t="s">
        <v>369</v>
      </c>
      <c r="B34" s="365">
        <v>186468</v>
      </c>
      <c r="C34" s="375">
        <v>22.1</v>
      </c>
      <c r="D34" s="366">
        <v>60401</v>
      </c>
      <c r="E34" s="367">
        <f t="shared" si="0"/>
        <v>32.392153077203595</v>
      </c>
      <c r="F34" s="375">
        <v>16.6</v>
      </c>
      <c r="G34" s="366">
        <v>38793</v>
      </c>
      <c r="H34" s="375">
        <v>12.9</v>
      </c>
    </row>
    <row r="35" spans="1:8" ht="12.75">
      <c r="A35" s="368">
        <v>17</v>
      </c>
      <c r="B35" s="365" t="s">
        <v>519</v>
      </c>
      <c r="C35" s="375" t="s">
        <v>519</v>
      </c>
      <c r="D35" s="366" t="s">
        <v>519</v>
      </c>
      <c r="E35" s="367" t="s">
        <v>519</v>
      </c>
      <c r="F35" s="375" t="s">
        <v>519</v>
      </c>
      <c r="G35" s="366" t="s">
        <v>519</v>
      </c>
      <c r="H35" s="375" t="s">
        <v>519</v>
      </c>
    </row>
    <row r="36" spans="1:8" ht="12.75">
      <c r="A36" s="368">
        <v>18</v>
      </c>
      <c r="B36" s="365" t="s">
        <v>519</v>
      </c>
      <c r="C36" s="375" t="s">
        <v>519</v>
      </c>
      <c r="D36" s="366" t="s">
        <v>519</v>
      </c>
      <c r="E36" s="367" t="s">
        <v>519</v>
      </c>
      <c r="F36" s="375" t="s">
        <v>519</v>
      </c>
      <c r="G36" s="366" t="s">
        <v>519</v>
      </c>
      <c r="H36" s="375" t="s">
        <v>519</v>
      </c>
    </row>
    <row r="37" spans="1:8" s="8" customFormat="1" ht="12.75">
      <c r="A37" s="361" t="s">
        <v>370</v>
      </c>
      <c r="B37" s="365" t="s">
        <v>519</v>
      </c>
      <c r="C37" s="375" t="s">
        <v>519</v>
      </c>
      <c r="D37" s="366" t="s">
        <v>519</v>
      </c>
      <c r="E37" s="367" t="s">
        <v>519</v>
      </c>
      <c r="F37" s="375" t="s">
        <v>519</v>
      </c>
      <c r="G37" s="366" t="s">
        <v>519</v>
      </c>
      <c r="H37" s="375" t="s">
        <v>519</v>
      </c>
    </row>
    <row r="38" spans="1:8" ht="12.75">
      <c r="A38" s="368" t="s">
        <v>371</v>
      </c>
      <c r="B38" s="369">
        <v>63331</v>
      </c>
      <c r="C38" s="376">
        <v>9.8</v>
      </c>
      <c r="D38" s="370">
        <v>14402</v>
      </c>
      <c r="E38" s="371">
        <f t="shared" si="0"/>
        <v>22.74083782034075</v>
      </c>
      <c r="F38" s="376">
        <v>4.6</v>
      </c>
      <c r="G38" s="370">
        <v>11662</v>
      </c>
      <c r="H38" s="376">
        <v>-1.1</v>
      </c>
    </row>
    <row r="39" spans="1:8" ht="12.75">
      <c r="A39" s="368" t="s">
        <v>372</v>
      </c>
      <c r="B39" s="369">
        <v>119229</v>
      </c>
      <c r="C39" s="376">
        <v>-10.8</v>
      </c>
      <c r="D39" s="370">
        <v>41870</v>
      </c>
      <c r="E39" s="371">
        <f t="shared" si="0"/>
        <v>35.117295288897836</v>
      </c>
      <c r="F39" s="376">
        <v>-32.4</v>
      </c>
      <c r="G39" s="370">
        <v>20618</v>
      </c>
      <c r="H39" s="376">
        <v>4.5</v>
      </c>
    </row>
    <row r="40" spans="1:8" s="8" customFormat="1" ht="12.75">
      <c r="A40" s="361" t="s">
        <v>373</v>
      </c>
      <c r="B40" s="365">
        <v>2640702</v>
      </c>
      <c r="C40" s="375">
        <v>2.2</v>
      </c>
      <c r="D40" s="366">
        <v>582043</v>
      </c>
      <c r="E40" s="367">
        <f t="shared" si="0"/>
        <v>22.041222371929887</v>
      </c>
      <c r="F40" s="375">
        <v>7.6</v>
      </c>
      <c r="G40" s="366">
        <v>251865</v>
      </c>
      <c r="H40" s="375">
        <v>7</v>
      </c>
    </row>
    <row r="41" spans="1:8" ht="12.75">
      <c r="A41" s="368">
        <v>21</v>
      </c>
      <c r="B41" s="369">
        <v>1015675</v>
      </c>
      <c r="C41" s="376">
        <v>-0.2</v>
      </c>
      <c r="D41" s="370">
        <v>349753</v>
      </c>
      <c r="E41" s="371">
        <f t="shared" si="0"/>
        <v>34.435523174243734</v>
      </c>
      <c r="F41" s="376">
        <v>-1.1</v>
      </c>
      <c r="G41" s="370">
        <v>168114</v>
      </c>
      <c r="H41" s="376">
        <v>10.2</v>
      </c>
    </row>
    <row r="42" spans="1:8" ht="12.75">
      <c r="A42" s="368" t="s">
        <v>374</v>
      </c>
      <c r="B42" s="369">
        <v>504758</v>
      </c>
      <c r="C42" s="376">
        <v>-3.1</v>
      </c>
      <c r="D42" s="370">
        <v>263282</v>
      </c>
      <c r="E42" s="371">
        <f t="shared" si="0"/>
        <v>52.160045011668956</v>
      </c>
      <c r="F42" s="376">
        <v>-1.8</v>
      </c>
      <c r="G42" s="366" t="s">
        <v>519</v>
      </c>
      <c r="H42" s="375" t="s">
        <v>519</v>
      </c>
    </row>
    <row r="43" spans="1:8" ht="12.75">
      <c r="A43" s="368" t="s">
        <v>375</v>
      </c>
      <c r="B43" s="369">
        <v>510917</v>
      </c>
      <c r="C43" s="376">
        <v>2.8</v>
      </c>
      <c r="D43" s="370">
        <v>86472</v>
      </c>
      <c r="E43" s="371">
        <f t="shared" si="0"/>
        <v>16.92486255106015</v>
      </c>
      <c r="F43" s="376">
        <v>1.2</v>
      </c>
      <c r="G43" s="366" t="s">
        <v>519</v>
      </c>
      <c r="H43" s="375" t="s">
        <v>519</v>
      </c>
    </row>
    <row r="44" spans="1:8" ht="12.75">
      <c r="A44" s="368" t="s">
        <v>376</v>
      </c>
      <c r="B44" s="369">
        <v>350707</v>
      </c>
      <c r="C44" s="376">
        <v>3</v>
      </c>
      <c r="D44" s="370">
        <v>52793</v>
      </c>
      <c r="E44" s="371">
        <f t="shared" si="0"/>
        <v>15.053306606369418</v>
      </c>
      <c r="F44" s="376">
        <v>5.9</v>
      </c>
      <c r="G44" s="370">
        <v>18855</v>
      </c>
      <c r="H44" s="376">
        <v>37.3</v>
      </c>
    </row>
    <row r="45" spans="1:8" ht="12.75">
      <c r="A45" s="368">
        <v>22</v>
      </c>
      <c r="B45" s="369">
        <v>1625028</v>
      </c>
      <c r="C45" s="376">
        <v>3.7</v>
      </c>
      <c r="D45" s="370">
        <v>232289</v>
      </c>
      <c r="E45" s="371">
        <f t="shared" si="0"/>
        <v>14.294461387742242</v>
      </c>
      <c r="F45" s="376">
        <v>24</v>
      </c>
      <c r="G45" s="370">
        <v>83751</v>
      </c>
      <c r="H45" s="376">
        <v>1.1</v>
      </c>
    </row>
    <row r="46" spans="1:8" ht="12.75">
      <c r="A46" s="368" t="s">
        <v>377</v>
      </c>
      <c r="B46" s="369">
        <v>385568</v>
      </c>
      <c r="C46" s="376">
        <v>3.1</v>
      </c>
      <c r="D46" s="370">
        <v>10227</v>
      </c>
      <c r="E46" s="371">
        <f t="shared" si="0"/>
        <v>2.652450410822475</v>
      </c>
      <c r="F46" s="376">
        <v>0.5</v>
      </c>
      <c r="G46" s="370">
        <v>9825</v>
      </c>
      <c r="H46" s="376">
        <v>2.1</v>
      </c>
    </row>
    <row r="47" spans="1:8" ht="12.75">
      <c r="A47" s="368" t="s">
        <v>378</v>
      </c>
      <c r="B47" s="369">
        <v>1217774</v>
      </c>
      <c r="C47" s="376">
        <v>3.7</v>
      </c>
      <c r="D47" s="370">
        <v>219289</v>
      </c>
      <c r="E47" s="371">
        <f t="shared" si="0"/>
        <v>18.007364256421962</v>
      </c>
      <c r="F47" s="376">
        <v>27.6</v>
      </c>
      <c r="G47" s="370">
        <v>71470</v>
      </c>
      <c r="H47" s="376">
        <v>4.9</v>
      </c>
    </row>
    <row r="48" spans="1:8" ht="12.75">
      <c r="A48" s="368" t="s">
        <v>379</v>
      </c>
      <c r="B48" s="369">
        <v>1069704</v>
      </c>
      <c r="C48" s="376">
        <v>3.9</v>
      </c>
      <c r="D48" s="370">
        <v>203157</v>
      </c>
      <c r="E48" s="371">
        <f t="shared" si="0"/>
        <v>18.991889345089856</v>
      </c>
      <c r="F48" s="376">
        <v>26.2</v>
      </c>
      <c r="G48" s="370">
        <v>63831</v>
      </c>
      <c r="H48" s="376">
        <v>3.5</v>
      </c>
    </row>
    <row r="49" spans="1:8" s="8" customFormat="1" ht="12.75">
      <c r="A49" s="361" t="s">
        <v>380</v>
      </c>
      <c r="B49" s="365" t="s">
        <v>519</v>
      </c>
      <c r="C49" s="375" t="s">
        <v>519</v>
      </c>
      <c r="D49" s="366" t="s">
        <v>519</v>
      </c>
      <c r="E49" s="367" t="s">
        <v>519</v>
      </c>
      <c r="F49" s="375" t="s">
        <v>519</v>
      </c>
      <c r="G49" s="366" t="s">
        <v>519</v>
      </c>
      <c r="H49" s="375" t="s">
        <v>519</v>
      </c>
    </row>
    <row r="50" spans="1:8" ht="12.75">
      <c r="A50" s="368" t="s">
        <v>381</v>
      </c>
      <c r="B50" s="365" t="s">
        <v>519</v>
      </c>
      <c r="C50" s="375" t="s">
        <v>519</v>
      </c>
      <c r="D50" s="366" t="s">
        <v>519</v>
      </c>
      <c r="E50" s="367" t="s">
        <v>519</v>
      </c>
      <c r="F50" s="375" t="s">
        <v>519</v>
      </c>
      <c r="G50" s="366" t="s">
        <v>519</v>
      </c>
      <c r="H50" s="375" t="s">
        <v>519</v>
      </c>
    </row>
    <row r="51" spans="1:8" s="8" customFormat="1" ht="12.75">
      <c r="A51" s="361" t="s">
        <v>382</v>
      </c>
      <c r="B51" s="365">
        <v>4713841</v>
      </c>
      <c r="C51" s="375">
        <v>5.2</v>
      </c>
      <c r="D51" s="366">
        <v>2115062</v>
      </c>
      <c r="E51" s="367">
        <f t="shared" si="0"/>
        <v>44.86918417485868</v>
      </c>
      <c r="F51" s="375">
        <v>5.8</v>
      </c>
      <c r="G51" s="366">
        <v>1031378</v>
      </c>
      <c r="H51" s="375">
        <v>17.1</v>
      </c>
    </row>
    <row r="52" spans="1:8" ht="12.75">
      <c r="A52" s="368" t="s">
        <v>383</v>
      </c>
      <c r="B52" s="369">
        <v>1416285</v>
      </c>
      <c r="C52" s="376">
        <v>7.2</v>
      </c>
      <c r="D52" s="370">
        <v>961458</v>
      </c>
      <c r="E52" s="371">
        <f t="shared" si="0"/>
        <v>67.88591279297599</v>
      </c>
      <c r="F52" s="376">
        <v>2.5</v>
      </c>
      <c r="G52" s="370">
        <v>379018</v>
      </c>
      <c r="H52" s="376">
        <v>5.2</v>
      </c>
    </row>
    <row r="53" spans="1:8" ht="12.75">
      <c r="A53" s="368" t="s">
        <v>384</v>
      </c>
      <c r="B53" s="369">
        <v>223817</v>
      </c>
      <c r="C53" s="376">
        <v>19.6</v>
      </c>
      <c r="D53" s="370">
        <v>104293</v>
      </c>
      <c r="E53" s="371">
        <f t="shared" si="0"/>
        <v>46.597443447101874</v>
      </c>
      <c r="F53" s="376">
        <v>21.3</v>
      </c>
      <c r="G53" s="370">
        <v>61340</v>
      </c>
      <c r="H53" s="376">
        <v>23.7</v>
      </c>
    </row>
    <row r="54" spans="1:8" ht="12.75">
      <c r="A54" s="368" t="s">
        <v>385</v>
      </c>
      <c r="B54" s="369">
        <v>2427541</v>
      </c>
      <c r="C54" s="376">
        <v>0.7</v>
      </c>
      <c r="D54" s="370">
        <v>766128</v>
      </c>
      <c r="E54" s="371">
        <f t="shared" si="0"/>
        <v>31.55983771231876</v>
      </c>
      <c r="F54" s="376">
        <v>8.9</v>
      </c>
      <c r="G54" s="370">
        <v>468929</v>
      </c>
      <c r="H54" s="376">
        <v>36.8</v>
      </c>
    </row>
    <row r="55" spans="1:8" ht="12.75">
      <c r="A55" s="368" t="s">
        <v>386</v>
      </c>
      <c r="B55" s="369">
        <v>48276</v>
      </c>
      <c r="C55" s="376">
        <v>-1.6</v>
      </c>
      <c r="D55" s="366" t="s">
        <v>519</v>
      </c>
      <c r="E55" s="367" t="s">
        <v>519</v>
      </c>
      <c r="F55" s="375" t="s">
        <v>519</v>
      </c>
      <c r="G55" s="366" t="s">
        <v>519</v>
      </c>
      <c r="H55" s="375" t="s">
        <v>519</v>
      </c>
    </row>
    <row r="56" spans="1:8" ht="12.75">
      <c r="A56" s="368" t="s">
        <v>387</v>
      </c>
      <c r="B56" s="369">
        <v>413243</v>
      </c>
      <c r="C56" s="376">
        <v>26.1</v>
      </c>
      <c r="D56" s="370">
        <v>186632</v>
      </c>
      <c r="E56" s="371">
        <f t="shared" si="0"/>
        <v>45.16277347710669</v>
      </c>
      <c r="F56" s="376">
        <v>9.3</v>
      </c>
      <c r="G56" s="370">
        <v>85551</v>
      </c>
      <c r="H56" s="376">
        <v>-2.2</v>
      </c>
    </row>
    <row r="57" spans="1:8" s="8" customFormat="1" ht="12.75">
      <c r="A57" s="361" t="s">
        <v>388</v>
      </c>
      <c r="B57" s="365">
        <v>1110230</v>
      </c>
      <c r="C57" s="375">
        <v>3.4</v>
      </c>
      <c r="D57" s="366">
        <v>443330</v>
      </c>
      <c r="E57" s="367">
        <f t="shared" si="0"/>
        <v>39.93136557289931</v>
      </c>
      <c r="F57" s="375">
        <v>-3.1</v>
      </c>
      <c r="G57" s="366">
        <v>227567</v>
      </c>
      <c r="H57" s="375">
        <v>-2</v>
      </c>
    </row>
    <row r="58" spans="1:8" ht="12.75">
      <c r="A58" s="368" t="s">
        <v>389</v>
      </c>
      <c r="B58" s="369">
        <v>233836</v>
      </c>
      <c r="C58" s="376">
        <v>19.3</v>
      </c>
      <c r="D58" s="370">
        <v>103575</v>
      </c>
      <c r="E58" s="371">
        <f t="shared" si="0"/>
        <v>44.29386407567697</v>
      </c>
      <c r="F58" s="376">
        <v>15.9</v>
      </c>
      <c r="G58" s="370">
        <v>70028</v>
      </c>
      <c r="H58" s="376">
        <v>0.2</v>
      </c>
    </row>
    <row r="59" spans="1:8" ht="12.75">
      <c r="A59" s="368" t="s">
        <v>390</v>
      </c>
      <c r="B59" s="369">
        <v>876394</v>
      </c>
      <c r="C59" s="376">
        <v>-0.2</v>
      </c>
      <c r="D59" s="370">
        <v>339755</v>
      </c>
      <c r="E59" s="371">
        <f t="shared" si="0"/>
        <v>38.76738088120184</v>
      </c>
      <c r="F59" s="376">
        <v>-7.7</v>
      </c>
      <c r="G59" s="370">
        <v>157540</v>
      </c>
      <c r="H59" s="376">
        <v>-3</v>
      </c>
    </row>
    <row r="60" spans="1:8" ht="12.75">
      <c r="A60" s="368" t="s">
        <v>391</v>
      </c>
      <c r="B60" s="369">
        <v>512840</v>
      </c>
      <c r="C60" s="376">
        <v>-0.4</v>
      </c>
      <c r="D60" s="370">
        <v>200869</v>
      </c>
      <c r="E60" s="371">
        <f t="shared" si="0"/>
        <v>39.16796661726855</v>
      </c>
      <c r="F60" s="376">
        <v>-9</v>
      </c>
      <c r="G60" s="370">
        <v>92113</v>
      </c>
      <c r="H60" s="376">
        <v>1.8</v>
      </c>
    </row>
    <row r="61" spans="1:8" s="8" customFormat="1" ht="12.75">
      <c r="A61" s="361" t="s">
        <v>392</v>
      </c>
      <c r="B61" s="365">
        <v>788855</v>
      </c>
      <c r="C61" s="375">
        <v>-1</v>
      </c>
      <c r="D61" s="366">
        <v>176124</v>
      </c>
      <c r="E61" s="367">
        <f t="shared" si="0"/>
        <v>22.326536562486137</v>
      </c>
      <c r="F61" s="375">
        <v>4.5</v>
      </c>
      <c r="G61" s="366">
        <v>88927</v>
      </c>
      <c r="H61" s="375">
        <v>-7.3</v>
      </c>
    </row>
    <row r="62" spans="1:8" ht="12.75">
      <c r="A62" s="368" t="s">
        <v>393</v>
      </c>
      <c r="B62" s="369">
        <v>203866</v>
      </c>
      <c r="C62" s="376">
        <v>1.1</v>
      </c>
      <c r="D62" s="370">
        <v>80760</v>
      </c>
      <c r="E62" s="371">
        <f t="shared" si="0"/>
        <v>39.6142564233369</v>
      </c>
      <c r="F62" s="376">
        <v>0.3</v>
      </c>
      <c r="G62" s="370">
        <v>45168</v>
      </c>
      <c r="H62" s="376">
        <v>2.2</v>
      </c>
    </row>
    <row r="63" spans="1:8" ht="12.75">
      <c r="A63" s="368" t="s">
        <v>394</v>
      </c>
      <c r="B63" s="365" t="s">
        <v>519</v>
      </c>
      <c r="C63" s="375" t="s">
        <v>519</v>
      </c>
      <c r="D63" s="370" t="s">
        <v>510</v>
      </c>
      <c r="E63" s="367" t="s">
        <v>510</v>
      </c>
      <c r="F63" s="376" t="s">
        <v>510</v>
      </c>
      <c r="G63" s="370" t="s">
        <v>510</v>
      </c>
      <c r="H63" s="376" t="s">
        <v>510</v>
      </c>
    </row>
    <row r="64" spans="1:8" ht="12.75">
      <c r="A64" s="368" t="s">
        <v>395</v>
      </c>
      <c r="B64" s="369">
        <v>349509</v>
      </c>
      <c r="C64" s="376">
        <v>-6.3</v>
      </c>
      <c r="D64" s="370">
        <v>42469</v>
      </c>
      <c r="E64" s="371">
        <f t="shared" si="0"/>
        <v>12.151046181929507</v>
      </c>
      <c r="F64" s="376">
        <v>2.2</v>
      </c>
      <c r="G64" s="370">
        <v>14919</v>
      </c>
      <c r="H64" s="376">
        <v>-45.5</v>
      </c>
    </row>
    <row r="65" spans="1:8" ht="12.75">
      <c r="A65" s="368" t="s">
        <v>396</v>
      </c>
      <c r="B65" s="369">
        <v>206472</v>
      </c>
      <c r="C65" s="376">
        <v>10.5</v>
      </c>
      <c r="D65" s="370">
        <v>12122</v>
      </c>
      <c r="E65" s="371">
        <f t="shared" si="0"/>
        <v>5.871013987368747</v>
      </c>
      <c r="F65" s="376">
        <v>28.2</v>
      </c>
      <c r="G65" s="370">
        <v>3207</v>
      </c>
      <c r="H65" s="376">
        <v>90.7</v>
      </c>
    </row>
    <row r="66" spans="1:8" ht="12.75">
      <c r="A66" s="368" t="s">
        <v>397</v>
      </c>
      <c r="B66" s="369">
        <v>85664</v>
      </c>
      <c r="C66" s="376">
        <v>9.4</v>
      </c>
      <c r="D66" s="370">
        <v>3464</v>
      </c>
      <c r="E66" s="371">
        <f t="shared" si="0"/>
        <v>4.04370564064251</v>
      </c>
      <c r="F66" s="376">
        <v>24.3</v>
      </c>
      <c r="G66" s="370">
        <v>3464</v>
      </c>
      <c r="H66" s="376">
        <v>24.3</v>
      </c>
    </row>
    <row r="67" spans="1:8" ht="12.75">
      <c r="A67" s="368" t="s">
        <v>398</v>
      </c>
      <c r="B67" s="369">
        <v>130212</v>
      </c>
      <c r="C67" s="376">
        <v>3.4</v>
      </c>
      <c r="D67" s="370">
        <v>31907</v>
      </c>
      <c r="E67" s="371">
        <f t="shared" si="0"/>
        <v>24.50388597057107</v>
      </c>
      <c r="F67" s="376">
        <v>4.6</v>
      </c>
      <c r="G67" s="370">
        <v>11299</v>
      </c>
      <c r="H67" s="376">
        <v>-2.6</v>
      </c>
    </row>
    <row r="68" spans="1:8" s="8" customFormat="1" ht="12.75">
      <c r="A68" s="361" t="s">
        <v>399</v>
      </c>
      <c r="B68" s="365">
        <v>1266244</v>
      </c>
      <c r="C68" s="375">
        <v>16.2</v>
      </c>
      <c r="D68" s="366">
        <v>328069</v>
      </c>
      <c r="E68" s="367">
        <f t="shared" si="0"/>
        <v>25.908829577869668</v>
      </c>
      <c r="F68" s="375">
        <v>24.4</v>
      </c>
      <c r="G68" s="366">
        <v>141735</v>
      </c>
      <c r="H68" s="375">
        <v>19.1</v>
      </c>
    </row>
    <row r="69" spans="1:9" ht="12.75">
      <c r="A69" s="368">
        <v>27</v>
      </c>
      <c r="B69" s="369">
        <v>136938</v>
      </c>
      <c r="C69" s="376">
        <v>10</v>
      </c>
      <c r="D69" s="370">
        <v>42709</v>
      </c>
      <c r="E69" s="371">
        <f t="shared" si="0"/>
        <v>31.188567088755498</v>
      </c>
      <c r="F69" s="376">
        <v>9.7</v>
      </c>
      <c r="G69" s="370">
        <v>23065</v>
      </c>
      <c r="H69" s="376">
        <v>9.4</v>
      </c>
      <c r="I69" s="117"/>
    </row>
    <row r="70" spans="1:8" ht="12.75">
      <c r="A70" s="368" t="s">
        <v>400</v>
      </c>
      <c r="B70" s="365" t="s">
        <v>519</v>
      </c>
      <c r="C70" s="375" t="s">
        <v>519</v>
      </c>
      <c r="D70" s="366" t="s">
        <v>519</v>
      </c>
      <c r="E70" s="367" t="s">
        <v>519</v>
      </c>
      <c r="F70" s="375" t="s">
        <v>519</v>
      </c>
      <c r="G70" s="366" t="s">
        <v>519</v>
      </c>
      <c r="H70" s="375" t="s">
        <v>519</v>
      </c>
    </row>
    <row r="71" spans="1:8" ht="12.75">
      <c r="A71" s="368" t="s">
        <v>401</v>
      </c>
      <c r="B71" s="369">
        <v>85992</v>
      </c>
      <c r="C71" s="376">
        <v>6.5</v>
      </c>
      <c r="D71" s="366" t="s">
        <v>519</v>
      </c>
      <c r="E71" s="367" t="s">
        <v>519</v>
      </c>
      <c r="F71" s="375" t="s">
        <v>519</v>
      </c>
      <c r="G71" s="366" t="s">
        <v>519</v>
      </c>
      <c r="H71" s="375" t="s">
        <v>519</v>
      </c>
    </row>
    <row r="72" spans="1:9" ht="12.75">
      <c r="A72" s="368">
        <v>28</v>
      </c>
      <c r="B72" s="369">
        <v>1129306</v>
      </c>
      <c r="C72" s="376">
        <v>17</v>
      </c>
      <c r="D72" s="370">
        <v>285360</v>
      </c>
      <c r="E72" s="371">
        <f t="shared" si="0"/>
        <v>25.268616300630654</v>
      </c>
      <c r="F72" s="376">
        <v>27</v>
      </c>
      <c r="G72" s="370">
        <v>118670</v>
      </c>
      <c r="H72" s="376">
        <v>21.2</v>
      </c>
      <c r="I72" s="117"/>
    </row>
    <row r="73" spans="1:8" ht="12.75">
      <c r="A73" s="368" t="s">
        <v>402</v>
      </c>
      <c r="B73" s="369">
        <v>239518</v>
      </c>
      <c r="C73" s="376">
        <v>26.8</v>
      </c>
      <c r="D73" s="370">
        <v>52394</v>
      </c>
      <c r="E73" s="371">
        <f aca="true" t="shared" si="1" ref="E73:E113">(D73/B73)*100</f>
        <v>21.874765153349642</v>
      </c>
      <c r="F73" s="376">
        <v>127.5</v>
      </c>
      <c r="G73" s="370">
        <v>16815</v>
      </c>
      <c r="H73" s="376">
        <v>-8.2</v>
      </c>
    </row>
    <row r="74" spans="1:9" ht="12.75">
      <c r="A74" s="368" t="s">
        <v>403</v>
      </c>
      <c r="B74" s="369">
        <v>204312</v>
      </c>
      <c r="C74" s="376">
        <v>32</v>
      </c>
      <c r="D74" s="370">
        <v>47997</v>
      </c>
      <c r="E74" s="371">
        <f t="shared" si="1"/>
        <v>23.492012216609893</v>
      </c>
      <c r="F74" s="376">
        <v>151.3</v>
      </c>
      <c r="G74" s="370">
        <v>14205</v>
      </c>
      <c r="H74" s="376">
        <v>-6.1</v>
      </c>
      <c r="I74" s="117"/>
    </row>
    <row r="75" spans="1:8" ht="12.75">
      <c r="A75" s="368" t="s">
        <v>404</v>
      </c>
      <c r="B75" s="369">
        <v>88881</v>
      </c>
      <c r="C75" s="376">
        <v>49.7</v>
      </c>
      <c r="D75" s="366" t="s">
        <v>519</v>
      </c>
      <c r="E75" s="367" t="s">
        <v>519</v>
      </c>
      <c r="F75" s="375" t="s">
        <v>519</v>
      </c>
      <c r="G75" s="366" t="s">
        <v>519</v>
      </c>
      <c r="H75" s="375" t="s">
        <v>519</v>
      </c>
    </row>
    <row r="76" spans="1:9" ht="12.75">
      <c r="A76" s="368" t="s">
        <v>405</v>
      </c>
      <c r="B76" s="369">
        <v>184063</v>
      </c>
      <c r="C76" s="376">
        <v>16.6</v>
      </c>
      <c r="D76" s="370">
        <v>6393</v>
      </c>
      <c r="E76" s="371">
        <f t="shared" si="1"/>
        <v>3.473267305216149</v>
      </c>
      <c r="F76" s="376">
        <v>43.8</v>
      </c>
      <c r="G76" s="370">
        <v>3781</v>
      </c>
      <c r="H76" s="376">
        <v>17.8</v>
      </c>
      <c r="I76" s="117"/>
    </row>
    <row r="77" spans="1:8" ht="12.75">
      <c r="A77" s="368" t="s">
        <v>406</v>
      </c>
      <c r="B77" s="365" t="s">
        <v>519</v>
      </c>
      <c r="C77" s="375" t="s">
        <v>519</v>
      </c>
      <c r="D77" s="366" t="s">
        <v>519</v>
      </c>
      <c r="E77" s="367" t="s">
        <v>519</v>
      </c>
      <c r="F77" s="375" t="s">
        <v>519</v>
      </c>
      <c r="G77" s="366" t="s">
        <v>519</v>
      </c>
      <c r="H77" s="375" t="s">
        <v>519</v>
      </c>
    </row>
    <row r="78" spans="1:8" ht="12.75">
      <c r="A78" s="368" t="s">
        <v>407</v>
      </c>
      <c r="B78" s="369">
        <v>382651</v>
      </c>
      <c r="C78" s="376">
        <v>13.5</v>
      </c>
      <c r="D78" s="370">
        <v>123776</v>
      </c>
      <c r="E78" s="371">
        <f t="shared" si="1"/>
        <v>32.34696890900586</v>
      </c>
      <c r="F78" s="376">
        <v>20.2</v>
      </c>
      <c r="G78" s="370">
        <v>54738</v>
      </c>
      <c r="H78" s="376">
        <v>20.3</v>
      </c>
    </row>
    <row r="79" spans="1:9" s="8" customFormat="1" ht="12.75">
      <c r="A79" s="361" t="s">
        <v>408</v>
      </c>
      <c r="B79" s="365">
        <v>4820190</v>
      </c>
      <c r="C79" s="375">
        <v>9.8</v>
      </c>
      <c r="D79" s="366">
        <v>2799420</v>
      </c>
      <c r="E79" s="367">
        <f t="shared" si="1"/>
        <v>58.076963771137656</v>
      </c>
      <c r="F79" s="375">
        <v>6.8</v>
      </c>
      <c r="G79" s="366">
        <v>1200404</v>
      </c>
      <c r="H79" s="375">
        <v>2.9</v>
      </c>
      <c r="I79" s="117"/>
    </row>
    <row r="80" spans="1:8" ht="12.75">
      <c r="A80" s="368" t="s">
        <v>409</v>
      </c>
      <c r="B80" s="369">
        <v>2148345</v>
      </c>
      <c r="C80" s="376">
        <v>15.8</v>
      </c>
      <c r="D80" s="370">
        <v>1442432</v>
      </c>
      <c r="E80" s="371">
        <f t="shared" si="1"/>
        <v>67.14154383956023</v>
      </c>
      <c r="F80" s="376">
        <v>17.5</v>
      </c>
      <c r="G80" s="370">
        <v>626183</v>
      </c>
      <c r="H80" s="376">
        <v>26.9</v>
      </c>
    </row>
    <row r="81" spans="1:8" ht="12.75">
      <c r="A81" s="368" t="s">
        <v>410</v>
      </c>
      <c r="B81" s="369">
        <v>1099263</v>
      </c>
      <c r="C81" s="376">
        <v>8</v>
      </c>
      <c r="D81" s="370">
        <v>751250</v>
      </c>
      <c r="E81" s="371">
        <f t="shared" si="1"/>
        <v>68.34124317838406</v>
      </c>
      <c r="F81" s="376">
        <v>10.8</v>
      </c>
      <c r="G81" s="370">
        <v>379259</v>
      </c>
      <c r="H81" s="376">
        <v>17.3</v>
      </c>
    </row>
    <row r="82" spans="1:8" ht="12.75">
      <c r="A82" s="368" t="s">
        <v>411</v>
      </c>
      <c r="B82" s="369">
        <v>193536</v>
      </c>
      <c r="C82" s="376">
        <v>18.1</v>
      </c>
      <c r="D82" s="370">
        <v>97158</v>
      </c>
      <c r="E82" s="371">
        <f t="shared" si="1"/>
        <v>50.20151289682539</v>
      </c>
      <c r="F82" s="376">
        <v>21.6</v>
      </c>
      <c r="G82" s="370">
        <v>36189</v>
      </c>
      <c r="H82" s="376">
        <v>41.4</v>
      </c>
    </row>
    <row r="83" spans="1:8" ht="12.75">
      <c r="A83" s="368" t="s">
        <v>412</v>
      </c>
      <c r="B83" s="369">
        <v>1145111</v>
      </c>
      <c r="C83" s="376">
        <v>5.3</v>
      </c>
      <c r="D83" s="370">
        <v>589777</v>
      </c>
      <c r="E83" s="371">
        <f t="shared" si="1"/>
        <v>51.503915340958216</v>
      </c>
      <c r="F83" s="376">
        <v>-1.9</v>
      </c>
      <c r="G83" s="370">
        <v>295808</v>
      </c>
      <c r="H83" s="376">
        <v>-4.9</v>
      </c>
    </row>
    <row r="84" spans="1:8" ht="12.75">
      <c r="A84" s="368" t="s">
        <v>413</v>
      </c>
      <c r="B84" s="369">
        <v>613633</v>
      </c>
      <c r="C84" s="376">
        <v>12.1</v>
      </c>
      <c r="D84" s="370">
        <v>342247</v>
      </c>
      <c r="E84" s="371">
        <f t="shared" si="1"/>
        <v>55.773890908735346</v>
      </c>
      <c r="F84" s="376">
        <v>1.9</v>
      </c>
      <c r="G84" s="370">
        <v>179338</v>
      </c>
      <c r="H84" s="376">
        <v>-3.4</v>
      </c>
    </row>
    <row r="85" spans="1:8" ht="12.75">
      <c r="A85" s="368" t="s">
        <v>414</v>
      </c>
      <c r="B85" s="369">
        <v>354615</v>
      </c>
      <c r="C85" s="376">
        <v>-5.7</v>
      </c>
      <c r="D85" s="370">
        <v>194257</v>
      </c>
      <c r="E85" s="371">
        <f t="shared" si="1"/>
        <v>54.779690650423696</v>
      </c>
      <c r="F85" s="376">
        <v>-8.7</v>
      </c>
      <c r="G85" s="370">
        <v>88720</v>
      </c>
      <c r="H85" s="376">
        <v>-9.2</v>
      </c>
    </row>
    <row r="86" spans="1:9" ht="12.75">
      <c r="A86" s="368" t="s">
        <v>415</v>
      </c>
      <c r="B86" s="369">
        <v>139179</v>
      </c>
      <c r="C86" s="376">
        <v>-1.4</v>
      </c>
      <c r="D86" s="370">
        <v>98623</v>
      </c>
      <c r="E86" s="371">
        <f t="shared" si="1"/>
        <v>70.86054649049066</v>
      </c>
      <c r="F86" s="376">
        <v>17</v>
      </c>
      <c r="G86" s="370">
        <v>34096</v>
      </c>
      <c r="H86" s="376">
        <v>-0.1</v>
      </c>
      <c r="I86" s="117"/>
    </row>
    <row r="87" spans="1:8" ht="12.75">
      <c r="A87" s="368" t="s">
        <v>416</v>
      </c>
      <c r="B87" s="369">
        <v>986921</v>
      </c>
      <c r="C87" s="376">
        <v>6.3</v>
      </c>
      <c r="D87" s="370">
        <v>454057</v>
      </c>
      <c r="E87" s="371">
        <f t="shared" si="1"/>
        <v>46.007431192567594</v>
      </c>
      <c r="F87" s="376">
        <v>-8.8</v>
      </c>
      <c r="G87" s="370">
        <v>132592</v>
      </c>
      <c r="H87" s="376">
        <v>-0.5</v>
      </c>
    </row>
    <row r="88" spans="1:8" ht="12.75">
      <c r="A88" s="368" t="s">
        <v>417</v>
      </c>
      <c r="B88" s="369">
        <v>326274</v>
      </c>
      <c r="C88" s="376">
        <v>24.2</v>
      </c>
      <c r="D88" s="370">
        <v>128375</v>
      </c>
      <c r="E88" s="371">
        <f t="shared" si="1"/>
        <v>39.34576460275719</v>
      </c>
      <c r="F88" s="376">
        <v>1.8</v>
      </c>
      <c r="G88" s="370">
        <v>32364</v>
      </c>
      <c r="H88" s="376">
        <v>-18.4</v>
      </c>
    </row>
    <row r="89" spans="1:8" s="8" customFormat="1" ht="12.75">
      <c r="A89" s="361" t="s">
        <v>418</v>
      </c>
      <c r="B89" s="365">
        <v>6938107</v>
      </c>
      <c r="C89" s="375">
        <v>0.6</v>
      </c>
      <c r="D89" s="366">
        <v>4735614</v>
      </c>
      <c r="E89" s="367">
        <f t="shared" si="1"/>
        <v>68.2551306862232</v>
      </c>
      <c r="F89" s="375">
        <v>3</v>
      </c>
      <c r="G89" s="366">
        <v>2437317</v>
      </c>
      <c r="H89" s="375">
        <v>14.7</v>
      </c>
    </row>
    <row r="90" spans="1:8" ht="12.75">
      <c r="A90" s="368">
        <v>30</v>
      </c>
      <c r="B90" s="365" t="s">
        <v>519</v>
      </c>
      <c r="C90" s="375" t="s">
        <v>519</v>
      </c>
      <c r="D90" s="366" t="s">
        <v>519</v>
      </c>
      <c r="E90" s="367" t="s">
        <v>519</v>
      </c>
      <c r="F90" s="375" t="s">
        <v>519</v>
      </c>
      <c r="G90" s="366" t="s">
        <v>519</v>
      </c>
      <c r="H90" s="375" t="s">
        <v>519</v>
      </c>
    </row>
    <row r="91" spans="1:8" ht="12.75">
      <c r="A91" s="368">
        <v>31</v>
      </c>
      <c r="B91" s="369">
        <v>1264335</v>
      </c>
      <c r="C91" s="376">
        <v>1.2</v>
      </c>
      <c r="D91" s="370">
        <v>589568</v>
      </c>
      <c r="E91" s="371">
        <f t="shared" si="1"/>
        <v>46.63067936899635</v>
      </c>
      <c r="F91" s="376">
        <v>30.2</v>
      </c>
      <c r="G91" s="370">
        <v>365462</v>
      </c>
      <c r="H91" s="376">
        <v>23.5</v>
      </c>
    </row>
    <row r="92" spans="1:8" ht="12.75">
      <c r="A92" s="368" t="s">
        <v>419</v>
      </c>
      <c r="B92" s="369">
        <v>718735</v>
      </c>
      <c r="C92" s="376">
        <v>-4.1</v>
      </c>
      <c r="D92" s="370">
        <v>425567</v>
      </c>
      <c r="E92" s="371">
        <f t="shared" si="1"/>
        <v>59.21055743772043</v>
      </c>
      <c r="F92" s="376">
        <v>41.4</v>
      </c>
      <c r="G92" s="370">
        <v>299923</v>
      </c>
      <c r="H92" s="376">
        <v>35.6</v>
      </c>
    </row>
    <row r="93" spans="1:8" ht="12.75">
      <c r="A93" s="368" t="s">
        <v>420</v>
      </c>
      <c r="B93" s="369">
        <v>316185</v>
      </c>
      <c r="C93" s="376">
        <v>19.4</v>
      </c>
      <c r="D93" s="370">
        <v>87750</v>
      </c>
      <c r="E93" s="371">
        <f t="shared" si="1"/>
        <v>27.75273969353385</v>
      </c>
      <c r="F93" s="376">
        <v>34.7</v>
      </c>
      <c r="G93" s="370">
        <v>26709</v>
      </c>
      <c r="H93" s="376">
        <v>25.4</v>
      </c>
    </row>
    <row r="94" spans="1:8" ht="12.75">
      <c r="A94" s="368" t="s">
        <v>421</v>
      </c>
      <c r="B94" s="369">
        <v>148250</v>
      </c>
      <c r="C94" s="376">
        <v>-12.2</v>
      </c>
      <c r="D94" s="370">
        <v>45251</v>
      </c>
      <c r="E94" s="371">
        <f t="shared" si="1"/>
        <v>30.523440134907254</v>
      </c>
      <c r="F94" s="376">
        <v>-22.1</v>
      </c>
      <c r="G94" s="370">
        <v>23029</v>
      </c>
      <c r="H94" s="376">
        <v>-41</v>
      </c>
    </row>
    <row r="95" spans="1:8" ht="12.75">
      <c r="A95" s="368">
        <v>32</v>
      </c>
      <c r="B95" s="365" t="s">
        <v>519</v>
      </c>
      <c r="C95" s="375" t="s">
        <v>519</v>
      </c>
      <c r="D95" s="366" t="s">
        <v>519</v>
      </c>
      <c r="E95" s="367" t="s">
        <v>519</v>
      </c>
      <c r="F95" s="375" t="s">
        <v>519</v>
      </c>
      <c r="G95" s="366" t="s">
        <v>519</v>
      </c>
      <c r="H95" s="375" t="s">
        <v>519</v>
      </c>
    </row>
    <row r="96" spans="1:8" ht="12.75">
      <c r="A96" s="368">
        <v>33</v>
      </c>
      <c r="B96" s="369">
        <v>2561394</v>
      </c>
      <c r="C96" s="376">
        <v>-3.5</v>
      </c>
      <c r="D96" s="370">
        <v>1782500</v>
      </c>
      <c r="E96" s="371">
        <f t="shared" si="1"/>
        <v>69.59101176937246</v>
      </c>
      <c r="F96" s="376">
        <v>0.9</v>
      </c>
      <c r="G96" s="370">
        <v>809199</v>
      </c>
      <c r="H96" s="376">
        <v>8.5</v>
      </c>
    </row>
    <row r="97" spans="1:8" ht="12.75">
      <c r="A97" s="368" t="s">
        <v>422</v>
      </c>
      <c r="B97" s="369">
        <v>1646057</v>
      </c>
      <c r="C97" s="376">
        <v>2</v>
      </c>
      <c r="D97" s="370">
        <v>1308458</v>
      </c>
      <c r="E97" s="371">
        <f t="shared" si="1"/>
        <v>79.49044291904836</v>
      </c>
      <c r="F97" s="376">
        <v>3.9</v>
      </c>
      <c r="G97" s="370">
        <v>654446</v>
      </c>
      <c r="H97" s="376">
        <v>11.5</v>
      </c>
    </row>
    <row r="98" spans="1:8" ht="12.75">
      <c r="A98" s="368" t="s">
        <v>423</v>
      </c>
      <c r="B98" s="369">
        <v>750117</v>
      </c>
      <c r="C98" s="376">
        <v>-14.2</v>
      </c>
      <c r="D98" s="370">
        <v>379466</v>
      </c>
      <c r="E98" s="371">
        <f t="shared" si="1"/>
        <v>50.58757500496589</v>
      </c>
      <c r="F98" s="376">
        <v>-8.3</v>
      </c>
      <c r="G98" s="370">
        <v>130188</v>
      </c>
      <c r="H98" s="376">
        <v>1.1</v>
      </c>
    </row>
    <row r="99" spans="1:8" s="8" customFormat="1" ht="12.75">
      <c r="A99" s="361" t="s">
        <v>424</v>
      </c>
      <c r="B99" s="365">
        <v>2429397</v>
      </c>
      <c r="C99" s="375">
        <v>5.5</v>
      </c>
      <c r="D99" s="366">
        <v>944259</v>
      </c>
      <c r="E99" s="367">
        <f t="shared" si="1"/>
        <v>38.86804009389984</v>
      </c>
      <c r="F99" s="375">
        <v>-13.5</v>
      </c>
      <c r="G99" s="366">
        <v>349181</v>
      </c>
      <c r="H99" s="375">
        <v>-4.4</v>
      </c>
    </row>
    <row r="100" spans="1:8" ht="12.75">
      <c r="A100" s="368">
        <v>34</v>
      </c>
      <c r="B100" s="369">
        <v>678217</v>
      </c>
      <c r="C100" s="376">
        <v>-1.2</v>
      </c>
      <c r="D100" s="370">
        <v>298591</v>
      </c>
      <c r="E100" s="371">
        <f t="shared" si="1"/>
        <v>44.025879622598666</v>
      </c>
      <c r="F100" s="376">
        <v>-2.9</v>
      </c>
      <c r="G100" s="370">
        <v>257806</v>
      </c>
      <c r="H100" s="376">
        <v>-9.2</v>
      </c>
    </row>
    <row r="101" spans="1:8" ht="12.75">
      <c r="A101" s="368">
        <v>35</v>
      </c>
      <c r="B101" s="369">
        <v>1751179</v>
      </c>
      <c r="C101" s="376">
        <v>8.4</v>
      </c>
      <c r="D101" s="370">
        <v>645668</v>
      </c>
      <c r="E101" s="371">
        <f t="shared" si="1"/>
        <v>36.870474120578194</v>
      </c>
      <c r="F101" s="376">
        <v>-17.6</v>
      </c>
      <c r="G101" s="370">
        <v>91374</v>
      </c>
      <c r="H101" s="376">
        <v>12.2</v>
      </c>
    </row>
    <row r="102" spans="1:8" ht="12.75">
      <c r="A102" s="368" t="s">
        <v>425</v>
      </c>
      <c r="B102" s="369">
        <v>1617943</v>
      </c>
      <c r="C102" s="376">
        <v>13.6</v>
      </c>
      <c r="D102" s="370">
        <v>551442</v>
      </c>
      <c r="E102" s="371">
        <f t="shared" si="1"/>
        <v>34.08290650535897</v>
      </c>
      <c r="F102" s="376">
        <v>-18.4</v>
      </c>
      <c r="G102" s="370">
        <v>28853</v>
      </c>
      <c r="H102" s="376">
        <v>24.2</v>
      </c>
    </row>
    <row r="103" spans="1:8" ht="12.75">
      <c r="A103" s="368" t="s">
        <v>426</v>
      </c>
      <c r="B103" s="369">
        <v>1603747</v>
      </c>
      <c r="C103" s="376">
        <v>13.4</v>
      </c>
      <c r="D103" s="370">
        <v>550750</v>
      </c>
      <c r="E103" s="371">
        <f t="shared" si="1"/>
        <v>34.3414516130038</v>
      </c>
      <c r="F103" s="376">
        <v>-18.5</v>
      </c>
      <c r="G103" s="370">
        <v>28743</v>
      </c>
      <c r="H103" s="376">
        <v>23.7</v>
      </c>
    </row>
    <row r="104" spans="1:8" ht="12.75">
      <c r="A104" s="368" t="s">
        <v>427</v>
      </c>
      <c r="B104" s="365" t="s">
        <v>519</v>
      </c>
      <c r="C104" s="375" t="s">
        <v>519</v>
      </c>
      <c r="D104" s="366" t="s">
        <v>519</v>
      </c>
      <c r="E104" s="367" t="s">
        <v>519</v>
      </c>
      <c r="F104" s="375" t="s">
        <v>519</v>
      </c>
      <c r="G104" s="366" t="s">
        <v>519</v>
      </c>
      <c r="H104" s="375" t="s">
        <v>519</v>
      </c>
    </row>
    <row r="105" spans="1:8" s="8" customFormat="1" ht="12.75">
      <c r="A105" s="361" t="s">
        <v>428</v>
      </c>
      <c r="B105" s="365">
        <v>558429</v>
      </c>
      <c r="C105" s="375">
        <v>9.9</v>
      </c>
      <c r="D105" s="366">
        <v>294940</v>
      </c>
      <c r="E105" s="371">
        <f t="shared" si="1"/>
        <v>52.816024955724004</v>
      </c>
      <c r="F105" s="375">
        <v>18.1</v>
      </c>
      <c r="G105" s="366">
        <v>82972</v>
      </c>
      <c r="H105" s="375">
        <v>-7.8</v>
      </c>
    </row>
    <row r="106" spans="1:8" ht="12.75">
      <c r="A106" s="368">
        <v>36</v>
      </c>
      <c r="B106" s="365" t="s">
        <v>519</v>
      </c>
      <c r="C106" s="375" t="s">
        <v>519</v>
      </c>
      <c r="D106" s="366" t="s">
        <v>519</v>
      </c>
      <c r="E106" s="367" t="s">
        <v>519</v>
      </c>
      <c r="F106" s="375" t="s">
        <v>519</v>
      </c>
      <c r="G106" s="366" t="s">
        <v>519</v>
      </c>
      <c r="H106" s="376"/>
    </row>
    <row r="107" spans="1:8" ht="12.75">
      <c r="A107" s="368" t="s">
        <v>429</v>
      </c>
      <c r="B107" s="369">
        <v>142539</v>
      </c>
      <c r="C107" s="376">
        <v>-1.9</v>
      </c>
      <c r="D107" s="370">
        <v>26086</v>
      </c>
      <c r="E107" s="371">
        <f t="shared" si="1"/>
        <v>18.30095622952315</v>
      </c>
      <c r="F107" s="376">
        <v>-16.6</v>
      </c>
      <c r="G107" s="370">
        <v>15033</v>
      </c>
      <c r="H107" s="376">
        <v>-24.7</v>
      </c>
    </row>
    <row r="108" spans="1:8" ht="12.75">
      <c r="A108" s="368">
        <v>37</v>
      </c>
      <c r="B108" s="365" t="s">
        <v>519</v>
      </c>
      <c r="C108" s="375" t="s">
        <v>519</v>
      </c>
      <c r="D108" s="366" t="s">
        <v>519</v>
      </c>
      <c r="E108" s="367" t="s">
        <v>519</v>
      </c>
      <c r="F108" s="375" t="s">
        <v>519</v>
      </c>
      <c r="G108" s="366" t="s">
        <v>519</v>
      </c>
      <c r="H108" s="375" t="s">
        <v>519</v>
      </c>
    </row>
    <row r="109" spans="1:9" s="8" customFormat="1" ht="12.75">
      <c r="A109" s="361" t="s">
        <v>435</v>
      </c>
      <c r="B109" s="365">
        <v>34189922</v>
      </c>
      <c r="C109" s="375">
        <v>6.6</v>
      </c>
      <c r="D109" s="366">
        <f>6853+13894668</f>
        <v>13901521</v>
      </c>
      <c r="E109" s="367">
        <f t="shared" si="1"/>
        <v>40.65970375714809</v>
      </c>
      <c r="F109" s="375">
        <v>5.2</v>
      </c>
      <c r="G109" s="366">
        <f>5962+6600787</f>
        <v>6606749</v>
      </c>
      <c r="H109" s="375">
        <v>13.1</v>
      </c>
      <c r="I109" s="116"/>
    </row>
    <row r="110" spans="1:8" s="8" customFormat="1" ht="12.75">
      <c r="A110" s="361" t="s">
        <v>430</v>
      </c>
      <c r="B110" s="365">
        <v>8035706</v>
      </c>
      <c r="C110" s="375">
        <v>7.7</v>
      </c>
      <c r="D110" s="366">
        <v>3254899</v>
      </c>
      <c r="E110" s="371">
        <f t="shared" si="1"/>
        <v>40.50545154339893</v>
      </c>
      <c r="F110" s="375">
        <v>5.6</v>
      </c>
      <c r="G110" s="366">
        <v>1403396</v>
      </c>
      <c r="H110" s="375">
        <v>5.6</v>
      </c>
    </row>
    <row r="111" spans="1:8" s="8" customFormat="1" ht="12.75">
      <c r="A111" s="361" t="s">
        <v>431</v>
      </c>
      <c r="B111" s="365">
        <v>13586459</v>
      </c>
      <c r="C111" s="375">
        <v>4.3</v>
      </c>
      <c r="D111" s="366">
        <v>8185585</v>
      </c>
      <c r="E111" s="371">
        <f t="shared" si="1"/>
        <v>60.248111741256494</v>
      </c>
      <c r="F111" s="375">
        <v>2</v>
      </c>
      <c r="G111" s="366">
        <v>3904170</v>
      </c>
      <c r="H111" s="375">
        <v>12.7</v>
      </c>
    </row>
    <row r="112" spans="1:8" s="8" customFormat="1" ht="12.75">
      <c r="A112" s="361" t="s">
        <v>432</v>
      </c>
      <c r="B112" s="365">
        <v>350152</v>
      </c>
      <c r="C112" s="375">
        <v>2.8</v>
      </c>
      <c r="D112" s="366" t="s">
        <v>519</v>
      </c>
      <c r="E112" s="367" t="s">
        <v>519</v>
      </c>
      <c r="F112" s="375" t="s">
        <v>519</v>
      </c>
      <c r="G112" s="366" t="s">
        <v>519</v>
      </c>
      <c r="H112" s="375" t="s">
        <v>519</v>
      </c>
    </row>
    <row r="113" spans="1:8" s="8" customFormat="1" ht="12.75">
      <c r="A113" s="361" t="s">
        <v>433</v>
      </c>
      <c r="B113" s="365">
        <v>8908782</v>
      </c>
      <c r="C113" s="375">
        <v>2.2</v>
      </c>
      <c r="D113" s="366">
        <v>1802762</v>
      </c>
      <c r="E113" s="371">
        <f t="shared" si="1"/>
        <v>20.23578531835216</v>
      </c>
      <c r="F113" s="375">
        <v>14.6</v>
      </c>
      <c r="G113" s="366">
        <v>1019746</v>
      </c>
      <c r="H113" s="375">
        <v>22.8</v>
      </c>
    </row>
    <row r="114" spans="1:8" s="8" customFormat="1" ht="12.75">
      <c r="A114" s="361" t="s">
        <v>434</v>
      </c>
      <c r="B114" s="372">
        <v>3308825</v>
      </c>
      <c r="C114" s="375">
        <v>18.7</v>
      </c>
      <c r="D114" s="373" t="s">
        <v>519</v>
      </c>
      <c r="E114" s="367" t="s">
        <v>519</v>
      </c>
      <c r="F114" s="375" t="s">
        <v>519</v>
      </c>
      <c r="G114" s="373" t="s">
        <v>519</v>
      </c>
      <c r="H114" s="375" t="s">
        <v>519</v>
      </c>
    </row>
    <row r="115" spans="1:8" ht="12.75">
      <c r="A115" s="7"/>
      <c r="B115" s="9"/>
      <c r="C115" s="9"/>
      <c r="D115" s="9"/>
      <c r="E115" s="9"/>
      <c r="F115" s="9"/>
      <c r="G115" s="9"/>
      <c r="H115" s="9"/>
    </row>
    <row r="116" spans="1:9" ht="12.75">
      <c r="A116" s="7" t="s">
        <v>341</v>
      </c>
      <c r="B116" s="11"/>
      <c r="C116" s="11"/>
      <c r="D116" s="11"/>
      <c r="E116" s="11"/>
      <c r="F116" s="11"/>
      <c r="G116" s="11"/>
      <c r="H116" s="11"/>
      <c r="I116" s="16"/>
    </row>
    <row r="117" spans="1:8" ht="12.75">
      <c r="A117" s="7" t="s">
        <v>341</v>
      </c>
      <c r="B117" s="10"/>
      <c r="C117" s="10"/>
      <c r="D117" s="10"/>
      <c r="E117" s="10"/>
      <c r="F117" s="10"/>
      <c r="G117" s="10"/>
      <c r="H117" s="10"/>
    </row>
    <row r="118" spans="1:8" ht="12.75">
      <c r="A118" s="3" t="s">
        <v>341</v>
      </c>
      <c r="B118" s="9"/>
      <c r="C118" s="9"/>
      <c r="D118" s="9"/>
      <c r="E118" s="9"/>
      <c r="F118" s="9"/>
      <c r="G118" s="9"/>
      <c r="H118" s="9"/>
    </row>
    <row r="119" spans="1:8" ht="12.75">
      <c r="A119" s="3" t="s">
        <v>341</v>
      </c>
      <c r="B119" s="9"/>
      <c r="C119" s="9"/>
      <c r="D119" s="9"/>
      <c r="E119" s="9"/>
      <c r="F119" s="9"/>
      <c r="G119" s="9"/>
      <c r="H119" s="9"/>
    </row>
    <row r="120" spans="2:8" ht="12.75">
      <c r="B120" s="9"/>
      <c r="C120" s="9"/>
      <c r="D120" s="9"/>
      <c r="E120" s="9"/>
      <c r="F120" s="9"/>
      <c r="G120" s="9"/>
      <c r="H120" s="9"/>
    </row>
    <row r="121" spans="2:8" ht="12.75">
      <c r="B121" s="11"/>
      <c r="C121" s="11"/>
      <c r="D121" s="11"/>
      <c r="E121" s="11"/>
      <c r="F121" s="11"/>
      <c r="G121" s="11"/>
      <c r="H121" s="11"/>
    </row>
    <row r="122" spans="2:8" ht="12.75">
      <c r="B122" s="9"/>
      <c r="C122" s="9"/>
      <c r="D122" s="9"/>
      <c r="E122" s="9"/>
      <c r="F122" s="9"/>
      <c r="G122" s="9"/>
      <c r="H122" s="9"/>
    </row>
    <row r="123" spans="2:8" ht="12.75">
      <c r="B123" s="9"/>
      <c r="C123" s="9"/>
      <c r="D123" s="9"/>
      <c r="E123" s="9"/>
      <c r="F123" s="9"/>
      <c r="G123" s="9"/>
      <c r="H123" s="9"/>
    </row>
    <row r="124" spans="2:8" ht="12.75">
      <c r="B124" s="9"/>
      <c r="C124" s="9"/>
      <c r="D124" s="9"/>
      <c r="E124" s="9"/>
      <c r="F124" s="9"/>
      <c r="G124" s="9"/>
      <c r="H124" s="9"/>
    </row>
    <row r="125" spans="2:8" ht="12.75">
      <c r="B125" s="9"/>
      <c r="C125" s="9"/>
      <c r="D125" s="9"/>
      <c r="E125" s="9"/>
      <c r="F125" s="9"/>
      <c r="G125" s="9"/>
      <c r="H125" s="9"/>
    </row>
    <row r="126" spans="2:8" ht="12.75">
      <c r="B126" s="9"/>
      <c r="C126" s="9"/>
      <c r="D126" s="9"/>
      <c r="E126" s="9"/>
      <c r="F126" s="9"/>
      <c r="G126" s="9"/>
      <c r="H126" s="9"/>
    </row>
    <row r="127" spans="2:8" ht="12.75">
      <c r="B127" s="9"/>
      <c r="C127" s="9"/>
      <c r="D127" s="9"/>
      <c r="E127" s="9"/>
      <c r="F127" s="9"/>
      <c r="G127" s="9"/>
      <c r="H127" s="9"/>
    </row>
    <row r="128" spans="2:8" ht="12.75">
      <c r="B128" s="9"/>
      <c r="C128" s="9"/>
      <c r="D128" s="9"/>
      <c r="E128" s="9"/>
      <c r="F128" s="9"/>
      <c r="G128" s="9"/>
      <c r="H128" s="9"/>
    </row>
    <row r="129" spans="2:8" ht="12.75">
      <c r="B129" s="9"/>
      <c r="C129" s="9"/>
      <c r="D129" s="9"/>
      <c r="E129" s="9"/>
      <c r="F129" s="9"/>
      <c r="G129" s="9"/>
      <c r="H129" s="9"/>
    </row>
    <row r="130" spans="2:8" ht="12.75">
      <c r="B130" s="9"/>
      <c r="C130" s="9"/>
      <c r="D130" s="9"/>
      <c r="E130" s="9"/>
      <c r="F130" s="9"/>
      <c r="G130" s="9"/>
      <c r="H130" s="9"/>
    </row>
  </sheetData>
  <hyperlinks>
    <hyperlink ref="A2" location="Inhaltsverzeichnis!A1" display="ZURÜCK"/>
    <hyperlink ref="A3:A7"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1"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S25"/>
  <sheetViews>
    <sheetView zoomScale="85" zoomScaleNormal="85" workbookViewId="0" topLeftCell="A1">
      <selection activeCell="A1" sqref="A1"/>
    </sheetView>
  </sheetViews>
  <sheetFormatPr defaultColWidth="11.421875" defaultRowHeight="12.75"/>
  <cols>
    <col min="1" max="1" width="8.28125" style="337" customWidth="1"/>
    <col min="2" max="2" width="28.00390625" style="337" customWidth="1"/>
    <col min="3" max="3" width="11.00390625" style="337" customWidth="1"/>
    <col min="4" max="4" width="11.28125" style="337" customWidth="1"/>
    <col min="5" max="5" width="12.140625" style="337" customWidth="1"/>
    <col min="6" max="6" width="11.140625" style="337" customWidth="1"/>
    <col min="7" max="7" width="11.57421875" style="337" customWidth="1"/>
    <col min="8" max="8" width="10.8515625" style="395" customWidth="1"/>
    <col min="9" max="9" width="11.57421875" style="337" customWidth="1"/>
    <col min="10" max="19" width="11.421875" style="345" customWidth="1"/>
    <col min="20" max="16384" width="11.421875" style="337" customWidth="1"/>
  </cols>
  <sheetData>
    <row r="1" spans="1:9" ht="38.25">
      <c r="A1" s="377" t="s">
        <v>352</v>
      </c>
      <c r="B1" s="377"/>
      <c r="C1" s="377"/>
      <c r="D1" s="377"/>
      <c r="E1" s="377"/>
      <c r="F1" s="377"/>
      <c r="G1" s="377"/>
      <c r="H1" s="377"/>
      <c r="I1" s="381"/>
    </row>
    <row r="2" spans="1:9" ht="30">
      <c r="A2" s="266" t="s">
        <v>40</v>
      </c>
      <c r="B2" s="381"/>
      <c r="C2" s="381"/>
      <c r="D2" s="381"/>
      <c r="E2" s="381"/>
      <c r="F2" s="381"/>
      <c r="G2" s="381"/>
      <c r="H2" s="382"/>
      <c r="I2" s="381"/>
    </row>
    <row r="3" spans="1:9" ht="38.25">
      <c r="A3" s="241" t="s">
        <v>512</v>
      </c>
      <c r="B3" s="378"/>
      <c r="C3" s="378" t="s">
        <v>333</v>
      </c>
      <c r="D3" s="378" t="s">
        <v>513</v>
      </c>
      <c r="E3" s="378"/>
      <c r="F3" s="378"/>
      <c r="G3" s="378"/>
      <c r="H3" s="378"/>
      <c r="I3" s="240"/>
    </row>
    <row r="4" spans="1:9" ht="12.75">
      <c r="A4" s="241"/>
      <c r="B4" s="378"/>
      <c r="C4" s="378"/>
      <c r="D4" s="378" t="s">
        <v>335</v>
      </c>
      <c r="E4" s="378"/>
      <c r="F4" s="378" t="s">
        <v>514</v>
      </c>
      <c r="G4" s="378"/>
      <c r="H4" s="378"/>
      <c r="I4" s="240"/>
    </row>
    <row r="5" spans="1:9" ht="12.75">
      <c r="A5" s="241"/>
      <c r="B5" s="378"/>
      <c r="C5" s="378"/>
      <c r="D5" s="378"/>
      <c r="E5" s="378"/>
      <c r="F5" s="378" t="s">
        <v>335</v>
      </c>
      <c r="G5" s="378"/>
      <c r="H5" s="378" t="s">
        <v>438</v>
      </c>
      <c r="I5" s="240"/>
    </row>
    <row r="6" spans="1:9" ht="38.25">
      <c r="A6" s="241"/>
      <c r="B6" s="378"/>
      <c r="C6" s="380" t="s">
        <v>718</v>
      </c>
      <c r="D6" s="380"/>
      <c r="E6" s="378" t="s">
        <v>716</v>
      </c>
      <c r="F6" s="379" t="s">
        <v>718</v>
      </c>
      <c r="G6" s="378" t="s">
        <v>716</v>
      </c>
      <c r="H6" s="379" t="s">
        <v>718</v>
      </c>
      <c r="I6" s="240" t="s">
        <v>716</v>
      </c>
    </row>
    <row r="7" spans="1:9" ht="25.5">
      <c r="A7" s="383" t="s">
        <v>515</v>
      </c>
      <c r="B7" s="328" t="s">
        <v>516</v>
      </c>
      <c r="C7" s="328" t="s">
        <v>337</v>
      </c>
      <c r="D7" s="384" t="s">
        <v>521</v>
      </c>
      <c r="E7" s="378"/>
      <c r="F7" s="384" t="s">
        <v>521</v>
      </c>
      <c r="G7" s="378"/>
      <c r="H7" s="384" t="s">
        <v>492</v>
      </c>
      <c r="I7" s="240"/>
    </row>
    <row r="8" spans="1:9" ht="12.75">
      <c r="A8" s="385">
        <v>21</v>
      </c>
      <c r="B8" s="386" t="s">
        <v>544</v>
      </c>
      <c r="C8" s="293">
        <v>41</v>
      </c>
      <c r="D8" s="293">
        <v>972132</v>
      </c>
      <c r="E8" s="310">
        <v>-0.2121743093556887</v>
      </c>
      <c r="F8" s="293">
        <v>356551</v>
      </c>
      <c r="G8" s="310">
        <v>1.0772471233249519</v>
      </c>
      <c r="H8" s="293">
        <v>170878</v>
      </c>
      <c r="I8" s="310">
        <v>4.618756658136093</v>
      </c>
    </row>
    <row r="9" spans="1:9" ht="12.75">
      <c r="A9" s="385">
        <v>22</v>
      </c>
      <c r="B9" s="387" t="s">
        <v>534</v>
      </c>
      <c r="C9" s="293">
        <v>101</v>
      </c>
      <c r="D9" s="293">
        <v>1253623</v>
      </c>
      <c r="E9" s="310">
        <v>8.397542596011263</v>
      </c>
      <c r="F9" s="293">
        <v>219008</v>
      </c>
      <c r="G9" s="310">
        <v>31.587706912608525</v>
      </c>
      <c r="H9" s="293">
        <v>64062</v>
      </c>
      <c r="I9" s="310">
        <v>27.059243539142003</v>
      </c>
    </row>
    <row r="10" spans="1:9" ht="12.75">
      <c r="A10" s="385">
        <v>24</v>
      </c>
      <c r="B10" s="387" t="s">
        <v>545</v>
      </c>
      <c r="C10" s="293">
        <v>106</v>
      </c>
      <c r="D10" s="293">
        <v>4472729</v>
      </c>
      <c r="E10" s="310">
        <v>6.394145089207129</v>
      </c>
      <c r="F10" s="293">
        <v>1966750</v>
      </c>
      <c r="G10" s="310">
        <v>4.623822366916158</v>
      </c>
      <c r="H10" s="293">
        <v>903242</v>
      </c>
      <c r="I10" s="310">
        <v>21.06276152870818</v>
      </c>
    </row>
    <row r="11" spans="1:9" ht="25.5">
      <c r="A11" s="385">
        <v>25</v>
      </c>
      <c r="B11" s="387" t="s">
        <v>546</v>
      </c>
      <c r="C11" s="293">
        <v>92</v>
      </c>
      <c r="D11" s="293">
        <v>991694</v>
      </c>
      <c r="E11" s="310">
        <v>4.3569857622409955</v>
      </c>
      <c r="F11" s="293">
        <v>387323</v>
      </c>
      <c r="G11" s="310">
        <v>-0.57219575307019</v>
      </c>
      <c r="H11" s="293">
        <v>200635</v>
      </c>
      <c r="I11" s="310">
        <v>-0.21733508395003298</v>
      </c>
    </row>
    <row r="12" spans="1:9" ht="12.75">
      <c r="A12" s="385">
        <v>28</v>
      </c>
      <c r="B12" s="387" t="s">
        <v>536</v>
      </c>
      <c r="C12" s="293">
        <v>168</v>
      </c>
      <c r="D12" s="293">
        <v>1112263</v>
      </c>
      <c r="E12" s="310">
        <v>9.62533165648864</v>
      </c>
      <c r="F12" s="293">
        <v>247423</v>
      </c>
      <c r="G12" s="310">
        <v>12.921304726827955</v>
      </c>
      <c r="H12" s="293">
        <v>124705</v>
      </c>
      <c r="I12" s="310">
        <v>9.029787457268498</v>
      </c>
    </row>
    <row r="13" spans="1:9" ht="12.75">
      <c r="A13" s="385">
        <v>29</v>
      </c>
      <c r="B13" s="387" t="s">
        <v>537</v>
      </c>
      <c r="C13" s="293">
        <v>258</v>
      </c>
      <c r="D13" s="293">
        <v>5363362</v>
      </c>
      <c r="E13" s="310">
        <v>14.375420775256487</v>
      </c>
      <c r="F13" s="293">
        <v>3382095</v>
      </c>
      <c r="G13" s="310">
        <v>18.544550749102</v>
      </c>
      <c r="H13" s="293">
        <v>1247685</v>
      </c>
      <c r="I13" s="310">
        <v>22.0879372497446</v>
      </c>
    </row>
    <row r="14" spans="1:9" ht="25.5">
      <c r="A14" s="385">
        <v>31</v>
      </c>
      <c r="B14" s="387" t="s">
        <v>349</v>
      </c>
      <c r="C14" s="293">
        <v>94</v>
      </c>
      <c r="D14" s="293">
        <v>1145959</v>
      </c>
      <c r="E14" s="310">
        <v>19.173720110608826</v>
      </c>
      <c r="F14" s="293">
        <v>521262</v>
      </c>
      <c r="G14" s="310">
        <v>13.516232719797202</v>
      </c>
      <c r="H14" s="293">
        <v>276021</v>
      </c>
      <c r="I14" s="310">
        <v>1.3348752684619285</v>
      </c>
    </row>
    <row r="15" spans="1:9" ht="25.5">
      <c r="A15" s="385">
        <v>32</v>
      </c>
      <c r="B15" s="388" t="s">
        <v>547</v>
      </c>
      <c r="C15" s="293">
        <v>32</v>
      </c>
      <c r="D15" s="293">
        <v>2828314</v>
      </c>
      <c r="E15" s="310">
        <v>3.4214512060717794</v>
      </c>
      <c r="F15" s="293">
        <v>2221339</v>
      </c>
      <c r="G15" s="310">
        <v>3.7164607128216147</v>
      </c>
      <c r="H15" s="293">
        <v>1061563</v>
      </c>
      <c r="I15" s="310">
        <v>2.7730124307787634</v>
      </c>
    </row>
    <row r="16" spans="1:9" ht="38.25">
      <c r="A16" s="385">
        <v>33</v>
      </c>
      <c r="B16" s="388" t="s">
        <v>350</v>
      </c>
      <c r="C16" s="293">
        <v>118</v>
      </c>
      <c r="D16" s="293">
        <v>2161654</v>
      </c>
      <c r="E16" s="310">
        <v>-11.251585779916326</v>
      </c>
      <c r="F16" s="293">
        <v>1484872</v>
      </c>
      <c r="G16" s="310">
        <v>-10.211767323819998</v>
      </c>
      <c r="H16" s="293">
        <v>644488</v>
      </c>
      <c r="I16" s="310">
        <v>-5.364306481454278</v>
      </c>
    </row>
    <row r="17" spans="1:9" ht="12.75">
      <c r="A17" s="385" t="s">
        <v>517</v>
      </c>
      <c r="B17" s="387" t="s">
        <v>549</v>
      </c>
      <c r="C17" s="293">
        <v>22</v>
      </c>
      <c r="D17" s="293">
        <v>2404583</v>
      </c>
      <c r="E17" s="310">
        <v>140.14850842413287</v>
      </c>
      <c r="F17" s="293">
        <v>1454018</v>
      </c>
      <c r="G17" s="310">
        <v>403.1169334468274</v>
      </c>
      <c r="H17" s="293">
        <v>115897</v>
      </c>
      <c r="I17" s="310">
        <v>-41.39868130979107</v>
      </c>
    </row>
    <row r="18" spans="1:9" ht="12.75">
      <c r="A18" s="385" t="s">
        <v>548</v>
      </c>
      <c r="B18" s="387" t="s">
        <v>550</v>
      </c>
      <c r="C18" s="293">
        <v>5</v>
      </c>
      <c r="D18" s="291" t="s">
        <v>519</v>
      </c>
      <c r="E18" s="309" t="s">
        <v>519</v>
      </c>
      <c r="F18" s="291" t="s">
        <v>519</v>
      </c>
      <c r="G18" s="309" t="s">
        <v>519</v>
      </c>
      <c r="H18" s="291" t="s">
        <v>519</v>
      </c>
      <c r="I18" s="309" t="s">
        <v>519</v>
      </c>
    </row>
    <row r="19" spans="1:19" s="289" customFormat="1" ht="12.75">
      <c r="A19" s="317" t="s">
        <v>351</v>
      </c>
      <c r="B19" s="318"/>
      <c r="C19" s="291">
        <v>1170</v>
      </c>
      <c r="D19" s="291">
        <v>24656049</v>
      </c>
      <c r="E19" s="309">
        <v>12.882879529584798</v>
      </c>
      <c r="F19" s="291">
        <v>13063319</v>
      </c>
      <c r="G19" s="309">
        <v>18.075495065725406</v>
      </c>
      <c r="H19" s="291">
        <v>5454886</v>
      </c>
      <c r="I19" s="309">
        <v>9.795315516666705</v>
      </c>
      <c r="J19" s="389"/>
      <c r="K19" s="389"/>
      <c r="L19" s="389"/>
      <c r="M19" s="389"/>
      <c r="N19" s="389"/>
      <c r="O19" s="389"/>
      <c r="P19" s="389"/>
      <c r="Q19" s="389"/>
      <c r="R19" s="389"/>
      <c r="S19" s="389"/>
    </row>
    <row r="20" spans="1:9" ht="12.75">
      <c r="A20" s="390" t="s">
        <v>543</v>
      </c>
      <c r="B20" s="391" t="s">
        <v>530</v>
      </c>
      <c r="C20" s="293">
        <v>457</v>
      </c>
      <c r="D20" s="293">
        <v>6615369</v>
      </c>
      <c r="E20" s="310">
        <v>8.1</v>
      </c>
      <c r="F20" s="293">
        <v>2742341</v>
      </c>
      <c r="G20" s="310">
        <v>4</v>
      </c>
      <c r="H20" s="293">
        <v>1257238</v>
      </c>
      <c r="I20" s="310">
        <v>4.5</v>
      </c>
    </row>
    <row r="21" spans="1:9" ht="12.75">
      <c r="A21" s="390" t="s">
        <v>529</v>
      </c>
      <c r="B21" s="392" t="s">
        <v>531</v>
      </c>
      <c r="C21" s="293">
        <v>522</v>
      </c>
      <c r="D21" s="293">
        <v>14299929</v>
      </c>
      <c r="E21" s="310">
        <v>17.9</v>
      </c>
      <c r="F21" s="293">
        <v>9263953</v>
      </c>
      <c r="G21" s="310">
        <v>23.7</v>
      </c>
      <c r="H21" s="293">
        <v>3713134</v>
      </c>
      <c r="I21" s="310">
        <v>8.5</v>
      </c>
    </row>
    <row r="22" spans="1:10" ht="12.75">
      <c r="A22" s="390" t="s">
        <v>529</v>
      </c>
      <c r="B22" s="392" t="s">
        <v>532</v>
      </c>
      <c r="C22" s="293">
        <v>38</v>
      </c>
      <c r="D22" s="293">
        <v>314645</v>
      </c>
      <c r="E22" s="310">
        <v>4</v>
      </c>
      <c r="F22" s="293">
        <v>131352</v>
      </c>
      <c r="G22" s="310">
        <v>-0.2</v>
      </c>
      <c r="H22" s="293">
        <v>40470</v>
      </c>
      <c r="I22" s="310">
        <v>-16.7</v>
      </c>
      <c r="J22" s="389"/>
    </row>
    <row r="23" spans="1:10" ht="12.75">
      <c r="A23" s="390" t="s">
        <v>529</v>
      </c>
      <c r="B23" s="392" t="s">
        <v>533</v>
      </c>
      <c r="C23" s="293">
        <v>153</v>
      </c>
      <c r="D23" s="293">
        <v>3426107</v>
      </c>
      <c r="E23" s="310">
        <v>4.1</v>
      </c>
      <c r="F23" s="293">
        <v>925673</v>
      </c>
      <c r="G23" s="310">
        <v>15.3</v>
      </c>
      <c r="H23" s="293">
        <v>444045</v>
      </c>
      <c r="I23" s="310">
        <v>51.3</v>
      </c>
      <c r="J23" s="389"/>
    </row>
    <row r="24" spans="1:9" ht="12.75">
      <c r="A24" s="390"/>
      <c r="B24" s="390"/>
      <c r="C24" s="293"/>
      <c r="D24" s="293"/>
      <c r="E24" s="393"/>
      <c r="F24" s="293"/>
      <c r="G24" s="393"/>
      <c r="H24" s="297"/>
      <c r="I24" s="341"/>
    </row>
    <row r="25" spans="1:9" ht="12.75">
      <c r="A25" s="345"/>
      <c r="B25" s="345"/>
      <c r="C25" s="345"/>
      <c r="D25" s="345"/>
      <c r="E25" s="345"/>
      <c r="F25" s="345"/>
      <c r="G25" s="345"/>
      <c r="H25" s="394"/>
      <c r="I25" s="345"/>
    </row>
  </sheetData>
  <hyperlinks>
    <hyperlink ref="A2" location="Inhaltsverzeichnis!A1" display="ZURÜCK"/>
    <hyperlink ref="A7" location="'WZ-Klassifikation'!A1" display="WZ 2003"/>
  </hyperlinks>
  <printOptions horizontalCentered="1" verticalCentered="1"/>
  <pageMargins left="0" right="0" top="0" bottom="0" header="0.11811023622047245" footer="0.11811023622047245"/>
  <pageSetup fitToHeight="1" fitToWidth="1" horizontalDpi="600" verticalDpi="600" orientation="portrait" paperSize="9" scale="88"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J154"/>
  <sheetViews>
    <sheetView zoomScale="85" zoomScaleNormal="85" workbookViewId="0" topLeftCell="A1">
      <selection activeCell="A1" sqref="A1"/>
    </sheetView>
  </sheetViews>
  <sheetFormatPr defaultColWidth="11.421875" defaultRowHeight="12.75"/>
  <cols>
    <col min="1" max="1" width="22.00390625" style="0" customWidth="1"/>
    <col min="3" max="3" width="12.140625" style="0" bestFit="1" customWidth="1"/>
    <col min="4" max="4" width="14.421875" style="0" customWidth="1"/>
    <col min="5" max="5" width="13.140625" style="0" bestFit="1" customWidth="1"/>
  </cols>
  <sheetData>
    <row r="1" spans="1:9" ht="15">
      <c r="A1" s="397" t="s">
        <v>795</v>
      </c>
      <c r="B1" s="397"/>
      <c r="C1" s="397"/>
      <c r="D1" s="397"/>
      <c r="E1" s="397"/>
      <c r="F1" s="397"/>
      <c r="G1" s="397"/>
      <c r="H1" s="397"/>
      <c r="I1" s="397"/>
    </row>
    <row r="2" spans="1:10" ht="12.75">
      <c r="A2" s="396" t="s">
        <v>353</v>
      </c>
      <c r="B2" s="396"/>
      <c r="C2" s="396"/>
      <c r="D2" s="396"/>
      <c r="E2" s="396"/>
      <c r="F2" s="396"/>
      <c r="G2" s="396"/>
      <c r="H2" s="396"/>
      <c r="I2" s="396"/>
      <c r="J2" s="18"/>
    </row>
    <row r="3" spans="1:10" ht="12.75">
      <c r="A3" s="403" t="s">
        <v>354</v>
      </c>
      <c r="B3" s="403"/>
      <c r="C3" s="403"/>
      <c r="D3" s="403"/>
      <c r="E3" s="403"/>
      <c r="F3" s="403"/>
      <c r="G3" s="403"/>
      <c r="H3" s="403"/>
      <c r="I3" s="403"/>
      <c r="J3" s="19"/>
    </row>
    <row r="4" spans="1:10" s="18" customFormat="1" ht="15">
      <c r="A4" s="62" t="s">
        <v>40</v>
      </c>
      <c r="B4" s="403"/>
      <c r="C4" s="403"/>
      <c r="D4" s="403"/>
      <c r="E4" s="403"/>
      <c r="F4" s="403"/>
      <c r="G4" s="403"/>
      <c r="H4" s="403"/>
      <c r="I4" s="403"/>
      <c r="J4" s="19"/>
    </row>
    <row r="5" spans="1:10" ht="38.25">
      <c r="A5" s="271" t="s">
        <v>509</v>
      </c>
      <c r="B5" s="401" t="s">
        <v>439</v>
      </c>
      <c r="C5" s="401" t="s">
        <v>334</v>
      </c>
      <c r="D5" s="401" t="s">
        <v>526</v>
      </c>
      <c r="E5" s="401" t="s">
        <v>443</v>
      </c>
      <c r="F5" s="407" t="s">
        <v>440</v>
      </c>
      <c r="G5" s="407"/>
      <c r="H5" s="407"/>
      <c r="I5" s="272"/>
      <c r="J5" s="20"/>
    </row>
    <row r="6" spans="1:10" ht="12.75">
      <c r="A6" s="277"/>
      <c r="B6" s="282"/>
      <c r="C6" s="282"/>
      <c r="D6" s="282"/>
      <c r="E6" s="282"/>
      <c r="F6" s="399" t="s">
        <v>335</v>
      </c>
      <c r="G6" s="399" t="s">
        <v>489</v>
      </c>
      <c r="H6" s="408" t="s">
        <v>490</v>
      </c>
      <c r="I6" s="398"/>
      <c r="J6" s="21"/>
    </row>
    <row r="7" spans="1:10" ht="12.75">
      <c r="A7" s="277"/>
      <c r="B7" s="285"/>
      <c r="C7" s="285"/>
      <c r="D7" s="285"/>
      <c r="E7" s="285"/>
      <c r="F7" s="400"/>
      <c r="G7" s="400"/>
      <c r="H7" s="22" t="s">
        <v>335</v>
      </c>
      <c r="I7" s="126" t="s">
        <v>491</v>
      </c>
      <c r="J7" s="21"/>
    </row>
    <row r="8" spans="1:10" ht="12.75">
      <c r="A8" s="280"/>
      <c r="B8" s="285" t="s">
        <v>337</v>
      </c>
      <c r="C8" s="285"/>
      <c r="D8" s="127" t="s">
        <v>442</v>
      </c>
      <c r="E8" s="410" t="s">
        <v>492</v>
      </c>
      <c r="F8" s="409"/>
      <c r="G8" s="409"/>
      <c r="H8" s="409"/>
      <c r="I8" s="402"/>
      <c r="J8" s="24"/>
    </row>
    <row r="9" spans="1:10" ht="12.75">
      <c r="A9" s="411" t="s">
        <v>493</v>
      </c>
      <c r="B9" s="26">
        <v>45</v>
      </c>
      <c r="C9" s="26">
        <v>7445</v>
      </c>
      <c r="D9" s="26">
        <v>12152</v>
      </c>
      <c r="E9" s="26">
        <v>280460</v>
      </c>
      <c r="F9" s="26">
        <v>4113040</v>
      </c>
      <c r="G9" s="26">
        <v>1066527</v>
      </c>
      <c r="H9" s="26">
        <v>3046513</v>
      </c>
      <c r="I9" s="26">
        <v>1438360</v>
      </c>
      <c r="J9" s="25"/>
    </row>
    <row r="10" spans="1:10" ht="12.75">
      <c r="A10" s="412" t="s">
        <v>494</v>
      </c>
      <c r="B10" s="26">
        <v>84</v>
      </c>
      <c r="C10" s="26">
        <v>10407</v>
      </c>
      <c r="D10" s="26">
        <v>17065</v>
      </c>
      <c r="E10" s="26">
        <v>430036</v>
      </c>
      <c r="F10" s="26">
        <v>2839542</v>
      </c>
      <c r="G10" s="26">
        <v>1569760</v>
      </c>
      <c r="H10" s="26">
        <v>1269782</v>
      </c>
      <c r="I10" s="26">
        <v>367530</v>
      </c>
      <c r="J10" s="25"/>
    </row>
    <row r="11" spans="1:10" ht="12.75">
      <c r="A11" s="412" t="s">
        <v>495</v>
      </c>
      <c r="B11" s="26">
        <v>96</v>
      </c>
      <c r="C11" s="26">
        <v>12439</v>
      </c>
      <c r="D11" s="26">
        <v>19927</v>
      </c>
      <c r="E11" s="26">
        <v>484229</v>
      </c>
      <c r="F11" s="26">
        <v>3279983</v>
      </c>
      <c r="G11" s="26">
        <v>1520801</v>
      </c>
      <c r="H11" s="26">
        <v>1759183</v>
      </c>
      <c r="I11" s="26">
        <v>790295</v>
      </c>
      <c r="J11" s="25"/>
    </row>
    <row r="12" spans="1:10" ht="12.75">
      <c r="A12" s="412" t="s">
        <v>496</v>
      </c>
      <c r="B12" s="26">
        <v>60</v>
      </c>
      <c r="C12" s="26">
        <v>4907</v>
      </c>
      <c r="D12" s="26">
        <v>7939</v>
      </c>
      <c r="E12" s="26">
        <v>177465</v>
      </c>
      <c r="F12" s="26">
        <v>931956</v>
      </c>
      <c r="G12" s="26">
        <v>526058</v>
      </c>
      <c r="H12" s="26">
        <v>405898</v>
      </c>
      <c r="I12" s="26">
        <v>140670</v>
      </c>
      <c r="J12" s="25"/>
    </row>
    <row r="13" spans="1:10" ht="12.75">
      <c r="A13" s="247" t="s">
        <v>497</v>
      </c>
      <c r="B13" s="26">
        <v>60</v>
      </c>
      <c r="C13" s="26">
        <v>5605</v>
      </c>
      <c r="D13" s="26">
        <v>9507</v>
      </c>
      <c r="E13" s="26">
        <v>223019</v>
      </c>
      <c r="F13" s="26">
        <v>4839932</v>
      </c>
      <c r="G13" s="26">
        <v>3484310</v>
      </c>
      <c r="H13" s="26">
        <v>1355622</v>
      </c>
      <c r="I13" s="26">
        <v>550113</v>
      </c>
      <c r="J13" s="26"/>
    </row>
    <row r="14" spans="1:10" ht="12.75">
      <c r="A14" s="247" t="s">
        <v>498</v>
      </c>
      <c r="B14" s="26">
        <v>85</v>
      </c>
      <c r="C14" s="26">
        <v>6914</v>
      </c>
      <c r="D14" s="26">
        <v>11166</v>
      </c>
      <c r="E14" s="26">
        <v>242451</v>
      </c>
      <c r="F14" s="26">
        <v>1298222</v>
      </c>
      <c r="G14" s="26">
        <v>940646</v>
      </c>
      <c r="H14" s="26">
        <v>357576</v>
      </c>
      <c r="I14" s="26">
        <v>182337</v>
      </c>
      <c r="J14" s="26"/>
    </row>
    <row r="15" spans="1:10" ht="12.75">
      <c r="A15" s="247" t="s">
        <v>499</v>
      </c>
      <c r="B15" s="26">
        <v>54</v>
      </c>
      <c r="C15" s="26">
        <v>4162</v>
      </c>
      <c r="D15" s="26">
        <v>7113</v>
      </c>
      <c r="E15" s="26">
        <v>137069</v>
      </c>
      <c r="F15" s="26">
        <v>1231156</v>
      </c>
      <c r="G15" s="26">
        <v>750622</v>
      </c>
      <c r="H15" s="26">
        <v>480534</v>
      </c>
      <c r="I15" s="26">
        <v>340661</v>
      </c>
      <c r="J15" s="26"/>
    </row>
    <row r="16" spans="1:10" ht="12.75">
      <c r="A16" s="247" t="s">
        <v>500</v>
      </c>
      <c r="B16" s="26">
        <v>68</v>
      </c>
      <c r="C16" s="26">
        <v>5425</v>
      </c>
      <c r="D16" s="26">
        <v>8331</v>
      </c>
      <c r="E16" s="26">
        <v>156515</v>
      </c>
      <c r="F16" s="26">
        <v>787318</v>
      </c>
      <c r="G16" s="26">
        <v>620161</v>
      </c>
      <c r="H16" s="26">
        <v>167157</v>
      </c>
      <c r="I16" s="26">
        <v>87536</v>
      </c>
      <c r="J16" s="26"/>
    </row>
    <row r="17" spans="1:10" ht="12.75">
      <c r="A17" s="247" t="s">
        <v>501</v>
      </c>
      <c r="B17" s="26">
        <v>168</v>
      </c>
      <c r="C17" s="26">
        <v>16664</v>
      </c>
      <c r="D17" s="26">
        <v>27310</v>
      </c>
      <c r="E17" s="26">
        <v>672954</v>
      </c>
      <c r="F17" s="26">
        <v>3652544</v>
      </c>
      <c r="G17" s="26">
        <v>2723188</v>
      </c>
      <c r="H17" s="26">
        <v>929356</v>
      </c>
      <c r="I17" s="26">
        <v>533724</v>
      </c>
      <c r="J17" s="26"/>
    </row>
    <row r="18" spans="1:10" ht="12.75">
      <c r="A18" s="247" t="s">
        <v>502</v>
      </c>
      <c r="B18" s="26">
        <v>35</v>
      </c>
      <c r="C18" s="26">
        <v>2192</v>
      </c>
      <c r="D18" s="26">
        <v>3524</v>
      </c>
      <c r="E18" s="26">
        <v>70261</v>
      </c>
      <c r="F18" s="26">
        <v>431812</v>
      </c>
      <c r="G18" s="26">
        <v>239861</v>
      </c>
      <c r="H18" s="26">
        <v>191951</v>
      </c>
      <c r="I18" s="26">
        <v>81270</v>
      </c>
      <c r="J18" s="26"/>
    </row>
    <row r="19" spans="1:10" ht="12.75">
      <c r="A19" s="247" t="s">
        <v>503</v>
      </c>
      <c r="B19" s="26">
        <v>95</v>
      </c>
      <c r="C19" s="26">
        <v>7239</v>
      </c>
      <c r="D19" s="26">
        <v>11121</v>
      </c>
      <c r="E19" s="26">
        <v>245376</v>
      </c>
      <c r="F19" s="26">
        <v>1485692</v>
      </c>
      <c r="G19" s="26">
        <v>899036</v>
      </c>
      <c r="H19" s="26">
        <v>586656</v>
      </c>
      <c r="I19" s="26">
        <v>329266</v>
      </c>
      <c r="J19" s="26"/>
    </row>
    <row r="20" spans="1:10" ht="12.75">
      <c r="A20" s="247" t="s">
        <v>504</v>
      </c>
      <c r="B20" s="26">
        <v>79</v>
      </c>
      <c r="C20" s="26">
        <v>4325</v>
      </c>
      <c r="D20" s="26">
        <v>6935</v>
      </c>
      <c r="E20" s="26">
        <v>114373</v>
      </c>
      <c r="F20" s="26">
        <v>868355</v>
      </c>
      <c r="G20" s="26">
        <v>702234</v>
      </c>
      <c r="H20" s="26">
        <v>166121</v>
      </c>
      <c r="I20" s="26">
        <v>94733</v>
      </c>
      <c r="J20" s="26"/>
    </row>
    <row r="21" spans="1:10" ht="12.75">
      <c r="A21" s="413" t="s">
        <v>505</v>
      </c>
      <c r="B21" s="26">
        <v>165</v>
      </c>
      <c r="C21" s="26">
        <v>14651</v>
      </c>
      <c r="D21" s="26">
        <v>23660</v>
      </c>
      <c r="E21" s="26">
        <v>552731</v>
      </c>
      <c r="F21" s="26">
        <v>3603259</v>
      </c>
      <c r="G21" s="26">
        <v>2155175</v>
      </c>
      <c r="H21" s="26">
        <v>1448083</v>
      </c>
      <c r="I21" s="26">
        <v>850240</v>
      </c>
      <c r="J21" s="26"/>
    </row>
    <row r="22" spans="1:10" ht="12.75">
      <c r="A22" s="247" t="s">
        <v>506</v>
      </c>
      <c r="B22" s="26">
        <v>64</v>
      </c>
      <c r="C22" s="26">
        <v>5902</v>
      </c>
      <c r="D22" s="26">
        <v>9519</v>
      </c>
      <c r="E22" s="26">
        <v>208794</v>
      </c>
      <c r="F22" s="26">
        <v>1472553</v>
      </c>
      <c r="G22" s="26">
        <v>1068535</v>
      </c>
      <c r="H22" s="26">
        <v>404018</v>
      </c>
      <c r="I22" s="26">
        <v>189839</v>
      </c>
      <c r="J22" s="26"/>
    </row>
    <row r="23" spans="1:10" ht="12.75">
      <c r="A23" s="247" t="s">
        <v>507</v>
      </c>
      <c r="B23" s="26">
        <v>151</v>
      </c>
      <c r="C23" s="26">
        <v>17051</v>
      </c>
      <c r="D23" s="26">
        <v>28348</v>
      </c>
      <c r="E23" s="26">
        <v>661362</v>
      </c>
      <c r="F23" s="26">
        <v>3354556</v>
      </c>
      <c r="G23" s="26">
        <v>2021487</v>
      </c>
      <c r="H23" s="26">
        <v>1333069</v>
      </c>
      <c r="I23" s="26">
        <v>630175</v>
      </c>
      <c r="J23" s="26"/>
    </row>
    <row r="24" spans="1:10" ht="12.75">
      <c r="A24" s="414" t="s">
        <v>508</v>
      </c>
      <c r="B24" s="27">
        <v>1308</v>
      </c>
      <c r="C24" s="27">
        <v>125327</v>
      </c>
      <c r="D24" s="27">
        <v>203617</v>
      </c>
      <c r="E24" s="27">
        <v>4657095</v>
      </c>
      <c r="F24" s="27">
        <v>34189922</v>
      </c>
      <c r="G24" s="27">
        <v>20288401</v>
      </c>
      <c r="H24" s="27">
        <v>13901521</v>
      </c>
      <c r="I24" s="27">
        <v>6606749</v>
      </c>
      <c r="J24" s="27"/>
    </row>
    <row r="25" spans="1:10" ht="12.75">
      <c r="A25" s="32"/>
      <c r="B25" s="32"/>
      <c r="C25" s="32"/>
      <c r="D25" s="406"/>
      <c r="E25" s="406"/>
      <c r="F25" s="32"/>
      <c r="G25" s="406"/>
      <c r="H25" s="406"/>
      <c r="I25" s="32"/>
      <c r="J25" s="19"/>
    </row>
    <row r="26" spans="1:10" ht="12.75">
      <c r="A26" s="396" t="s">
        <v>695</v>
      </c>
      <c r="B26" s="396"/>
      <c r="C26" s="396"/>
      <c r="D26" s="396"/>
      <c r="E26" s="396"/>
      <c r="F26" s="396"/>
      <c r="G26" s="396"/>
      <c r="H26" s="396"/>
      <c r="I26" s="396"/>
      <c r="J26" s="28"/>
    </row>
    <row r="27" spans="1:10" ht="12.75">
      <c r="A27" s="403" t="s">
        <v>355</v>
      </c>
      <c r="B27" s="403"/>
      <c r="C27" s="403"/>
      <c r="D27" s="403"/>
      <c r="E27" s="403"/>
      <c r="F27" s="403"/>
      <c r="G27" s="403"/>
      <c r="H27" s="403"/>
      <c r="I27" s="403"/>
      <c r="J27" s="29"/>
    </row>
    <row r="28" spans="1:10" ht="12.75">
      <c r="A28" s="403"/>
      <c r="B28" s="403"/>
      <c r="C28" s="403"/>
      <c r="D28" s="403"/>
      <c r="E28" s="403"/>
      <c r="F28" s="403"/>
      <c r="G28" s="403"/>
      <c r="H28" s="403"/>
      <c r="I28" s="403"/>
      <c r="J28" s="29"/>
    </row>
    <row r="29" spans="1:10" ht="12.75">
      <c r="A29" s="531" t="s">
        <v>356</v>
      </c>
      <c r="B29" s="532" t="s">
        <v>439</v>
      </c>
      <c r="C29" s="532" t="s">
        <v>334</v>
      </c>
      <c r="D29" s="536" t="s">
        <v>441</v>
      </c>
      <c r="E29" s="536" t="s">
        <v>443</v>
      </c>
      <c r="F29" s="532" t="s">
        <v>440</v>
      </c>
      <c r="G29" s="532"/>
      <c r="H29" s="532"/>
      <c r="I29" s="533"/>
      <c r="J29" s="20"/>
    </row>
    <row r="30" spans="1:10" ht="12.75">
      <c r="A30" s="531"/>
      <c r="B30" s="532"/>
      <c r="C30" s="532"/>
      <c r="D30" s="536"/>
      <c r="E30" s="536"/>
      <c r="F30" s="530" t="s">
        <v>335</v>
      </c>
      <c r="G30" s="530" t="s">
        <v>489</v>
      </c>
      <c r="H30" s="534" t="s">
        <v>490</v>
      </c>
      <c r="I30" s="535"/>
      <c r="J30" s="21"/>
    </row>
    <row r="31" spans="1:10" ht="12.75">
      <c r="A31" s="531"/>
      <c r="B31" s="532"/>
      <c r="C31" s="532"/>
      <c r="D31" s="536"/>
      <c r="E31" s="536"/>
      <c r="F31" s="530"/>
      <c r="G31" s="530"/>
      <c r="H31" s="22" t="s">
        <v>335</v>
      </c>
      <c r="I31" s="126" t="s">
        <v>491</v>
      </c>
      <c r="J31" s="21"/>
    </row>
    <row r="32" spans="1:10" ht="12.75">
      <c r="A32" s="531"/>
      <c r="B32" s="532" t="s">
        <v>337</v>
      </c>
      <c r="C32" s="532"/>
      <c r="D32" s="23" t="s">
        <v>442</v>
      </c>
      <c r="E32" s="528" t="s">
        <v>492</v>
      </c>
      <c r="F32" s="528"/>
      <c r="G32" s="528"/>
      <c r="H32" s="528"/>
      <c r="I32" s="529"/>
      <c r="J32" s="24"/>
    </row>
    <row r="33" spans="1:10" ht="12.75">
      <c r="A33" s="35" t="s">
        <v>493</v>
      </c>
      <c r="B33" s="139">
        <v>4.6</v>
      </c>
      <c r="C33" s="139">
        <v>0.6</v>
      </c>
      <c r="D33" s="139">
        <v>0.5</v>
      </c>
      <c r="E33" s="139">
        <v>4.1</v>
      </c>
      <c r="F33" s="139">
        <v>3.7</v>
      </c>
      <c r="G33" s="139">
        <v>16.2</v>
      </c>
      <c r="H33" s="139">
        <v>-0.1</v>
      </c>
      <c r="I33" s="139">
        <v>15.8</v>
      </c>
      <c r="J33" s="30"/>
    </row>
    <row r="34" spans="1:10" ht="12.75">
      <c r="A34" s="35" t="s">
        <v>494</v>
      </c>
      <c r="B34" s="139">
        <v>-2.7</v>
      </c>
      <c r="C34" s="139">
        <v>-3.9</v>
      </c>
      <c r="D34" s="139">
        <v>-3.2</v>
      </c>
      <c r="E34" s="139">
        <v>-3.5</v>
      </c>
      <c r="F34" s="139">
        <v>7.9</v>
      </c>
      <c r="G34" s="139">
        <v>18.8</v>
      </c>
      <c r="H34" s="139">
        <v>-3.2</v>
      </c>
      <c r="I34" s="139">
        <v>12.7</v>
      </c>
      <c r="J34" s="30"/>
    </row>
    <row r="35" spans="1:10" ht="12.75">
      <c r="A35" s="35" t="s">
        <v>495</v>
      </c>
      <c r="B35" s="139">
        <v>-5.8</v>
      </c>
      <c r="C35" s="139">
        <v>-0.4</v>
      </c>
      <c r="D35" s="139">
        <v>1.6</v>
      </c>
      <c r="E35" s="139">
        <v>3.7</v>
      </c>
      <c r="F35" s="139">
        <v>5.3</v>
      </c>
      <c r="G35" s="139">
        <v>0.6</v>
      </c>
      <c r="H35" s="139">
        <v>9.7</v>
      </c>
      <c r="I35" s="139">
        <v>9.8</v>
      </c>
      <c r="J35" s="30"/>
    </row>
    <row r="36" spans="1:10" ht="12.75">
      <c r="A36" s="35" t="s">
        <v>496</v>
      </c>
      <c r="B36" s="139">
        <v>0.6</v>
      </c>
      <c r="C36" s="139">
        <v>2</v>
      </c>
      <c r="D36" s="139">
        <v>5.5</v>
      </c>
      <c r="E36" s="139">
        <v>4.9</v>
      </c>
      <c r="F36" s="139">
        <v>1.1</v>
      </c>
      <c r="G36" s="139">
        <v>9.1</v>
      </c>
      <c r="H36" s="139">
        <v>-7.7</v>
      </c>
      <c r="I36" s="139">
        <v>-1.5</v>
      </c>
      <c r="J36" s="30"/>
    </row>
    <row r="37" spans="1:10" ht="12.75">
      <c r="A37" s="19" t="s">
        <v>497</v>
      </c>
      <c r="B37" s="139">
        <v>3.1</v>
      </c>
      <c r="C37" s="139">
        <v>1.2</v>
      </c>
      <c r="D37" s="139">
        <v>5</v>
      </c>
      <c r="E37" s="139">
        <v>2.8</v>
      </c>
      <c r="F37" s="139">
        <v>17.4</v>
      </c>
      <c r="G37" s="139">
        <v>18.5</v>
      </c>
      <c r="H37" s="139">
        <v>14.5</v>
      </c>
      <c r="I37" s="139">
        <v>22.7</v>
      </c>
      <c r="J37" s="30"/>
    </row>
    <row r="38" spans="1:10" ht="12.75">
      <c r="A38" s="19" t="s">
        <v>498</v>
      </c>
      <c r="B38" s="139">
        <v>-0.6</v>
      </c>
      <c r="C38" s="139">
        <v>1.7</v>
      </c>
      <c r="D38" s="139">
        <v>2.8</v>
      </c>
      <c r="E38" s="139">
        <v>5.5</v>
      </c>
      <c r="F38" s="139">
        <v>12</v>
      </c>
      <c r="G38" s="139">
        <v>16</v>
      </c>
      <c r="H38" s="139">
        <v>2.7</v>
      </c>
      <c r="I38" s="139">
        <v>14.3</v>
      </c>
      <c r="J38" s="30"/>
    </row>
    <row r="39" spans="1:10" ht="12.75">
      <c r="A39" s="19" t="s">
        <v>499</v>
      </c>
      <c r="B39" s="139">
        <v>0.2</v>
      </c>
      <c r="C39" s="139">
        <v>4.2</v>
      </c>
      <c r="D39" s="139">
        <v>3.7</v>
      </c>
      <c r="E39" s="139">
        <v>8.2</v>
      </c>
      <c r="F39" s="139">
        <v>7.4</v>
      </c>
      <c r="G39" s="139">
        <v>-2.3</v>
      </c>
      <c r="H39" s="139">
        <v>27</v>
      </c>
      <c r="I39" s="139">
        <v>32.7</v>
      </c>
      <c r="J39" s="30"/>
    </row>
    <row r="40" spans="1:10" ht="12.75">
      <c r="A40" s="19" t="s">
        <v>500</v>
      </c>
      <c r="B40" s="139">
        <v>-3</v>
      </c>
      <c r="C40" s="139">
        <v>-0.7</v>
      </c>
      <c r="D40" s="139">
        <v>0.9</v>
      </c>
      <c r="E40" s="139">
        <v>0.6</v>
      </c>
      <c r="F40" s="139">
        <v>-1.3</v>
      </c>
      <c r="G40" s="139">
        <v>-1.4</v>
      </c>
      <c r="H40" s="139">
        <v>-0.7</v>
      </c>
      <c r="I40" s="139">
        <v>-16.6</v>
      </c>
      <c r="J40" s="30"/>
    </row>
    <row r="41" spans="1:10" ht="12.75">
      <c r="A41" s="19" t="s">
        <v>501</v>
      </c>
      <c r="B41" s="139">
        <v>-0.5</v>
      </c>
      <c r="C41" s="139">
        <v>0.2</v>
      </c>
      <c r="D41" s="139">
        <v>0.9</v>
      </c>
      <c r="E41" s="139">
        <v>1.9</v>
      </c>
      <c r="F41" s="139">
        <v>-0.7</v>
      </c>
      <c r="G41" s="139">
        <v>0.1</v>
      </c>
      <c r="H41" s="139">
        <v>-3.1</v>
      </c>
      <c r="I41" s="139">
        <v>-1.3</v>
      </c>
      <c r="J41" s="30"/>
    </row>
    <row r="42" spans="1:10" ht="12.75">
      <c r="A42" s="19" t="s">
        <v>502</v>
      </c>
      <c r="B42" s="139">
        <v>-2.5</v>
      </c>
      <c r="C42" s="139">
        <v>2</v>
      </c>
      <c r="D42" s="139">
        <v>1.2</v>
      </c>
      <c r="E42" s="139">
        <v>2.1</v>
      </c>
      <c r="F42" s="139">
        <v>9.8</v>
      </c>
      <c r="G42" s="139">
        <v>5</v>
      </c>
      <c r="H42" s="139">
        <v>16.4</v>
      </c>
      <c r="I42" s="139">
        <v>37.8</v>
      </c>
      <c r="J42" s="30"/>
    </row>
    <row r="43" spans="1:10" ht="12.75">
      <c r="A43" s="19" t="s">
        <v>503</v>
      </c>
      <c r="B43" s="139">
        <v>-2.2</v>
      </c>
      <c r="C43" s="139">
        <v>0.7</v>
      </c>
      <c r="D43" s="139">
        <v>1.3</v>
      </c>
      <c r="E43" s="139">
        <v>3.9</v>
      </c>
      <c r="F43" s="139">
        <v>-6</v>
      </c>
      <c r="G43" s="139">
        <v>-4.7</v>
      </c>
      <c r="H43" s="139">
        <v>-7.9</v>
      </c>
      <c r="I43" s="139">
        <v>-15.7</v>
      </c>
      <c r="J43" s="30"/>
    </row>
    <row r="44" spans="1:10" ht="12.75">
      <c r="A44" s="19" t="s">
        <v>504</v>
      </c>
      <c r="B44" s="139">
        <v>2.4</v>
      </c>
      <c r="C44" s="139">
        <v>8.5</v>
      </c>
      <c r="D44" s="139">
        <v>10.1</v>
      </c>
      <c r="E44" s="139">
        <v>9.4</v>
      </c>
      <c r="F44" s="139">
        <v>19.7</v>
      </c>
      <c r="G44" s="139">
        <v>20.2</v>
      </c>
      <c r="H44" s="139">
        <v>17.5</v>
      </c>
      <c r="I44" s="139">
        <v>14.7</v>
      </c>
      <c r="J44" s="30"/>
    </row>
    <row r="45" spans="1:10" ht="12.75">
      <c r="A45" s="404" t="s">
        <v>505</v>
      </c>
      <c r="B45" s="139">
        <v>-1.1</v>
      </c>
      <c r="C45" s="139">
        <v>-1.4</v>
      </c>
      <c r="D45" s="139">
        <v>-0.1</v>
      </c>
      <c r="E45" s="139">
        <v>-2</v>
      </c>
      <c r="F45" s="139">
        <v>7.7</v>
      </c>
      <c r="G45" s="139">
        <v>4.8</v>
      </c>
      <c r="H45" s="139">
        <v>12.2</v>
      </c>
      <c r="I45" s="139">
        <v>11.8</v>
      </c>
      <c r="J45" s="30"/>
    </row>
    <row r="46" spans="1:10" ht="12.75">
      <c r="A46" s="19" t="s">
        <v>506</v>
      </c>
      <c r="B46" s="139">
        <v>-2.2</v>
      </c>
      <c r="C46" s="139">
        <v>-1.5</v>
      </c>
      <c r="D46" s="139">
        <v>3.3</v>
      </c>
      <c r="E46" s="139">
        <v>-0.4</v>
      </c>
      <c r="F46" s="139">
        <v>3.5</v>
      </c>
      <c r="G46" s="139">
        <v>3.8</v>
      </c>
      <c r="H46" s="139">
        <v>2.4</v>
      </c>
      <c r="I46" s="139">
        <v>9.9</v>
      </c>
      <c r="J46" s="30"/>
    </row>
    <row r="47" spans="1:10" ht="12.75">
      <c r="A47" s="19" t="s">
        <v>507</v>
      </c>
      <c r="B47" s="139">
        <v>-0.9</v>
      </c>
      <c r="C47" s="139">
        <v>0.5</v>
      </c>
      <c r="D47" s="139">
        <v>1.2</v>
      </c>
      <c r="E47" s="139">
        <v>1.4</v>
      </c>
      <c r="F47" s="139">
        <v>9.3</v>
      </c>
      <c r="G47" s="139">
        <v>4.7</v>
      </c>
      <c r="H47" s="139">
        <v>17.1</v>
      </c>
      <c r="I47" s="139">
        <v>44.7</v>
      </c>
      <c r="J47" s="30"/>
    </row>
    <row r="48" spans="1:10" ht="12.75">
      <c r="A48" s="405" t="s">
        <v>508</v>
      </c>
      <c r="B48" s="138">
        <v>-1</v>
      </c>
      <c r="C48" s="138">
        <v>0.2</v>
      </c>
      <c r="D48" s="138">
        <v>1.5</v>
      </c>
      <c r="E48" s="138">
        <v>1.8</v>
      </c>
      <c r="F48" s="138">
        <v>6.6</v>
      </c>
      <c r="G48" s="138">
        <v>7.5</v>
      </c>
      <c r="H48" s="138">
        <v>5.2</v>
      </c>
      <c r="I48" s="138">
        <v>13.1</v>
      </c>
      <c r="J48" s="31"/>
    </row>
    <row r="49" spans="1:10" ht="12.75">
      <c r="A49" s="5"/>
      <c r="B49" s="5"/>
      <c r="C49" s="5"/>
      <c r="D49" s="5"/>
      <c r="E49" s="5"/>
      <c r="F49" s="5"/>
      <c r="G49" s="5"/>
      <c r="H49" s="5"/>
      <c r="I49" s="5"/>
      <c r="J49" s="5"/>
    </row>
    <row r="50" spans="1:10" ht="12.75">
      <c r="A50" s="5"/>
      <c r="B50" s="5"/>
      <c r="C50" s="5"/>
      <c r="D50" s="5"/>
      <c r="E50" s="5"/>
      <c r="F50" s="5"/>
      <c r="G50" s="5"/>
      <c r="H50" s="5"/>
      <c r="I50" s="5"/>
      <c r="J50" s="5"/>
    </row>
    <row r="51" spans="1:10" ht="12.75">
      <c r="A51" s="5"/>
      <c r="B51" s="5"/>
      <c r="C51" s="5"/>
      <c r="D51" s="5"/>
      <c r="E51" s="5"/>
      <c r="F51" s="5"/>
      <c r="G51" s="5"/>
      <c r="H51" s="5"/>
      <c r="I51" s="5"/>
      <c r="J51" s="5"/>
    </row>
    <row r="52" spans="1:10" ht="12.75">
      <c r="A52" s="5"/>
      <c r="B52" s="5"/>
      <c r="C52" s="5"/>
      <c r="D52" s="5"/>
      <c r="E52" s="5"/>
      <c r="F52" s="5"/>
      <c r="G52" s="5"/>
      <c r="H52" s="5"/>
      <c r="I52" s="5"/>
      <c r="J52" s="5"/>
    </row>
    <row r="53" spans="1:10" ht="12.75">
      <c r="A53" s="5"/>
      <c r="B53" s="5"/>
      <c r="C53" s="5"/>
      <c r="D53" s="5"/>
      <c r="E53" s="5"/>
      <c r="F53" s="5"/>
      <c r="G53" s="5"/>
      <c r="H53" s="5"/>
      <c r="I53" s="5"/>
      <c r="J53" s="5"/>
    </row>
    <row r="54" spans="1:10" ht="12.75">
      <c r="A54" s="5"/>
      <c r="B54" s="5"/>
      <c r="C54" s="5"/>
      <c r="D54" s="5"/>
      <c r="E54" s="5"/>
      <c r="F54" s="5"/>
      <c r="G54" s="5"/>
      <c r="H54" s="5"/>
      <c r="I54" s="5"/>
      <c r="J54" s="5"/>
    </row>
    <row r="55" spans="1:10" ht="12.75">
      <c r="A55" s="5"/>
      <c r="B55" s="5"/>
      <c r="C55" s="5"/>
      <c r="D55" s="5"/>
      <c r="E55" s="5"/>
      <c r="F55" s="5"/>
      <c r="G55" s="5"/>
      <c r="H55" s="5"/>
      <c r="I55" s="5"/>
      <c r="J55" s="5"/>
    </row>
    <row r="56" spans="1:10" ht="12.75">
      <c r="A56" s="5"/>
      <c r="B56" s="5"/>
      <c r="C56" s="5"/>
      <c r="D56" s="5"/>
      <c r="E56" s="5"/>
      <c r="F56" s="5"/>
      <c r="G56" s="5"/>
      <c r="H56" s="5"/>
      <c r="I56" s="5"/>
      <c r="J56" s="5"/>
    </row>
    <row r="57" spans="1:10" ht="12.75">
      <c r="A57" s="5"/>
      <c r="B57" s="5"/>
      <c r="C57" s="5"/>
      <c r="D57" s="5"/>
      <c r="E57" s="5"/>
      <c r="F57" s="5"/>
      <c r="G57" s="5"/>
      <c r="H57" s="5"/>
      <c r="I57" s="5"/>
      <c r="J57" s="5"/>
    </row>
    <row r="58" spans="1:10" ht="12.75">
      <c r="A58" s="5"/>
      <c r="B58" s="5"/>
      <c r="C58" s="5"/>
      <c r="D58" s="5"/>
      <c r="E58" s="5"/>
      <c r="F58" s="5"/>
      <c r="G58" s="5"/>
      <c r="H58" s="5"/>
      <c r="I58" s="5"/>
      <c r="J58" s="5"/>
    </row>
    <row r="59" spans="1:10" ht="12.75">
      <c r="A59" s="5"/>
      <c r="B59" s="5"/>
      <c r="C59" s="5"/>
      <c r="D59" s="5"/>
      <c r="E59" s="5"/>
      <c r="F59" s="5"/>
      <c r="G59" s="5"/>
      <c r="H59" s="5"/>
      <c r="I59" s="5"/>
      <c r="J59" s="5"/>
    </row>
    <row r="60" spans="1:10" ht="12.75">
      <c r="A60" s="5"/>
      <c r="B60" s="5"/>
      <c r="C60" s="5"/>
      <c r="D60" s="5"/>
      <c r="E60" s="5"/>
      <c r="F60" s="5"/>
      <c r="G60" s="5"/>
      <c r="H60" s="5"/>
      <c r="I60" s="5"/>
      <c r="J60" s="5"/>
    </row>
    <row r="61" spans="1:10" ht="12.75">
      <c r="A61" s="5"/>
      <c r="B61" s="5"/>
      <c r="C61" s="5"/>
      <c r="D61" s="5"/>
      <c r="E61" s="5"/>
      <c r="F61" s="5"/>
      <c r="G61" s="5"/>
      <c r="H61" s="5"/>
      <c r="I61" s="5"/>
      <c r="J61" s="5"/>
    </row>
    <row r="62" spans="1:10" ht="12.75">
      <c r="A62" s="5"/>
      <c r="B62" s="5"/>
      <c r="C62" s="5"/>
      <c r="D62" s="5"/>
      <c r="E62" s="5"/>
      <c r="F62" s="5"/>
      <c r="G62" s="5"/>
      <c r="H62" s="5"/>
      <c r="I62" s="5"/>
      <c r="J62" s="5"/>
    </row>
    <row r="63" spans="1:10" ht="12.75">
      <c r="A63" s="5"/>
      <c r="B63" s="5"/>
      <c r="C63" s="5"/>
      <c r="D63" s="5"/>
      <c r="E63" s="5"/>
      <c r="F63" s="5"/>
      <c r="G63" s="5"/>
      <c r="H63" s="5"/>
      <c r="I63" s="5"/>
      <c r="J63" s="5"/>
    </row>
    <row r="64" spans="1:10" ht="12.75">
      <c r="A64" s="5"/>
      <c r="B64" s="5"/>
      <c r="C64" s="5"/>
      <c r="D64" s="5"/>
      <c r="E64" s="5"/>
      <c r="F64" s="5"/>
      <c r="G64" s="5"/>
      <c r="H64" s="5"/>
      <c r="I64" s="5"/>
      <c r="J64" s="5"/>
    </row>
    <row r="65" spans="1:10" ht="12.75">
      <c r="A65" s="5"/>
      <c r="B65" s="5"/>
      <c r="C65" s="5"/>
      <c r="D65" s="5"/>
      <c r="E65" s="5"/>
      <c r="F65" s="5"/>
      <c r="G65" s="5"/>
      <c r="H65" s="5"/>
      <c r="I65" s="5"/>
      <c r="J65" s="5"/>
    </row>
    <row r="66" spans="1:10" ht="12.75">
      <c r="A66" s="5"/>
      <c r="B66" s="5"/>
      <c r="C66" s="5"/>
      <c r="D66" s="5"/>
      <c r="E66" s="5"/>
      <c r="F66" s="5"/>
      <c r="G66" s="5"/>
      <c r="H66" s="5"/>
      <c r="I66" s="5"/>
      <c r="J66" s="5"/>
    </row>
    <row r="67" spans="1:10" ht="12.75">
      <c r="A67" s="5"/>
      <c r="B67" s="5"/>
      <c r="C67" s="5"/>
      <c r="D67" s="5"/>
      <c r="E67" s="5"/>
      <c r="F67" s="5"/>
      <c r="G67" s="5"/>
      <c r="H67" s="5"/>
      <c r="I67" s="5"/>
      <c r="J67" s="5"/>
    </row>
    <row r="68" spans="1:10" ht="12.75">
      <c r="A68" s="5"/>
      <c r="B68" s="5"/>
      <c r="C68" s="5"/>
      <c r="D68" s="5"/>
      <c r="E68" s="5"/>
      <c r="F68" s="5"/>
      <c r="G68" s="5"/>
      <c r="H68" s="5"/>
      <c r="I68" s="5"/>
      <c r="J68" s="5"/>
    </row>
    <row r="69" spans="1:10" ht="12.75">
      <c r="A69" s="5"/>
      <c r="B69" s="5"/>
      <c r="C69" s="5"/>
      <c r="D69" s="5"/>
      <c r="E69" s="5"/>
      <c r="F69" s="5"/>
      <c r="G69" s="5"/>
      <c r="H69" s="5"/>
      <c r="I69" s="5"/>
      <c r="J69" s="5"/>
    </row>
    <row r="70" spans="1:10" ht="12.75">
      <c r="A70" s="5"/>
      <c r="B70" s="5"/>
      <c r="C70" s="5"/>
      <c r="D70" s="5"/>
      <c r="E70" s="5"/>
      <c r="F70" s="5"/>
      <c r="G70" s="5"/>
      <c r="H70" s="5"/>
      <c r="I70" s="5"/>
      <c r="J70" s="5"/>
    </row>
    <row r="71" spans="1:10" ht="12.75">
      <c r="A71" s="5"/>
      <c r="B71" s="5"/>
      <c r="C71" s="5"/>
      <c r="D71" s="5"/>
      <c r="E71" s="5"/>
      <c r="F71" s="5"/>
      <c r="G71" s="5"/>
      <c r="H71" s="5"/>
      <c r="I71" s="5"/>
      <c r="J71" s="5"/>
    </row>
    <row r="72" spans="1:10" ht="12.75">
      <c r="A72" s="5"/>
      <c r="B72" s="5"/>
      <c r="C72" s="5"/>
      <c r="D72" s="5"/>
      <c r="E72" s="5"/>
      <c r="F72" s="5"/>
      <c r="G72" s="5"/>
      <c r="H72" s="5"/>
      <c r="I72" s="5"/>
      <c r="J72" s="5"/>
    </row>
    <row r="73" spans="1:10" ht="12.75">
      <c r="A73" s="5"/>
      <c r="B73" s="5"/>
      <c r="C73" s="5"/>
      <c r="D73" s="5"/>
      <c r="E73" s="5"/>
      <c r="F73" s="5"/>
      <c r="G73" s="5"/>
      <c r="H73" s="5"/>
      <c r="I73" s="5"/>
      <c r="J73" s="5"/>
    </row>
    <row r="74" spans="1:10" ht="12.75">
      <c r="A74" s="5"/>
      <c r="B74" s="5"/>
      <c r="C74" s="5"/>
      <c r="D74" s="5"/>
      <c r="E74" s="5"/>
      <c r="F74" s="5"/>
      <c r="G74" s="5"/>
      <c r="H74" s="5"/>
      <c r="I74" s="5"/>
      <c r="J74" s="5"/>
    </row>
    <row r="75" spans="1:10" ht="12.75">
      <c r="A75" s="5"/>
      <c r="B75" s="5"/>
      <c r="C75" s="5"/>
      <c r="D75" s="5"/>
      <c r="E75" s="5"/>
      <c r="F75" s="5"/>
      <c r="G75" s="5"/>
      <c r="H75" s="5"/>
      <c r="I75" s="5"/>
      <c r="J75" s="5"/>
    </row>
    <row r="76" spans="1:10" ht="12.75">
      <c r="A76" s="5"/>
      <c r="B76" s="5"/>
      <c r="C76" s="5"/>
      <c r="D76" s="5"/>
      <c r="E76" s="5"/>
      <c r="F76" s="5"/>
      <c r="G76" s="5"/>
      <c r="H76" s="5"/>
      <c r="I76" s="5"/>
      <c r="J76" s="5"/>
    </row>
    <row r="77" spans="1:10" ht="12.75">
      <c r="A77" s="5"/>
      <c r="B77" s="5"/>
      <c r="C77" s="5"/>
      <c r="D77" s="5"/>
      <c r="E77" s="5"/>
      <c r="F77" s="5"/>
      <c r="G77" s="5"/>
      <c r="H77" s="5"/>
      <c r="I77" s="5"/>
      <c r="J77" s="5"/>
    </row>
    <row r="78" spans="1:10" ht="12.75">
      <c r="A78" s="5"/>
      <c r="B78" s="5"/>
      <c r="C78" s="5"/>
      <c r="D78" s="5"/>
      <c r="E78" s="5"/>
      <c r="F78" s="5"/>
      <c r="G78" s="5"/>
      <c r="H78" s="5"/>
      <c r="I78" s="5"/>
      <c r="J78" s="5"/>
    </row>
    <row r="79" spans="1:10" ht="12.75">
      <c r="A79" s="5"/>
      <c r="B79" s="5"/>
      <c r="C79" s="5"/>
      <c r="D79" s="5"/>
      <c r="E79" s="5"/>
      <c r="F79" s="5"/>
      <c r="G79" s="5"/>
      <c r="H79" s="5"/>
      <c r="I79" s="5"/>
      <c r="J79" s="5"/>
    </row>
    <row r="80" spans="1:10" ht="12.75">
      <c r="A80" s="5"/>
      <c r="B80" s="5"/>
      <c r="C80" s="5"/>
      <c r="D80" s="5"/>
      <c r="E80" s="5"/>
      <c r="F80" s="5"/>
      <c r="G80" s="5"/>
      <c r="H80" s="5"/>
      <c r="I80" s="5"/>
      <c r="J80" s="5"/>
    </row>
    <row r="81" spans="1:10" ht="12.75">
      <c r="A81" s="5"/>
      <c r="B81" s="5"/>
      <c r="C81" s="5"/>
      <c r="D81" s="5"/>
      <c r="E81" s="5"/>
      <c r="F81" s="5"/>
      <c r="G81" s="5"/>
      <c r="H81" s="5"/>
      <c r="I81" s="5"/>
      <c r="J81" s="5"/>
    </row>
    <row r="82" spans="1:10" ht="12.75">
      <c r="A82" s="5"/>
      <c r="B82" s="5"/>
      <c r="C82" s="5"/>
      <c r="D82" s="5"/>
      <c r="E82" s="5"/>
      <c r="F82" s="5"/>
      <c r="G82" s="5"/>
      <c r="H82" s="5"/>
      <c r="I82" s="5"/>
      <c r="J82" s="5"/>
    </row>
    <row r="83" spans="1:10" ht="12.75">
      <c r="A83" s="5"/>
      <c r="B83" s="5"/>
      <c r="C83" s="5"/>
      <c r="D83" s="5"/>
      <c r="E83" s="5"/>
      <c r="F83" s="5"/>
      <c r="G83" s="5"/>
      <c r="H83" s="5"/>
      <c r="I83" s="5"/>
      <c r="J83" s="5"/>
    </row>
    <row r="84" spans="1:10" ht="12.75">
      <c r="A84" s="5"/>
      <c r="B84" s="5"/>
      <c r="C84" s="5"/>
      <c r="D84" s="5"/>
      <c r="E84" s="5"/>
      <c r="F84" s="5"/>
      <c r="G84" s="5"/>
      <c r="H84" s="5"/>
      <c r="I84" s="5"/>
      <c r="J84" s="5"/>
    </row>
    <row r="85" spans="1:10" ht="12.75">
      <c r="A85" s="5"/>
      <c r="B85" s="5"/>
      <c r="C85" s="5"/>
      <c r="D85" s="5"/>
      <c r="E85" s="5"/>
      <c r="F85" s="5"/>
      <c r="G85" s="5"/>
      <c r="H85" s="5"/>
      <c r="I85" s="5"/>
      <c r="J85" s="5"/>
    </row>
    <row r="86" spans="1:10" ht="12.75">
      <c r="A86" s="5"/>
      <c r="B86" s="5"/>
      <c r="C86" s="5"/>
      <c r="D86" s="5"/>
      <c r="E86" s="5"/>
      <c r="F86" s="5"/>
      <c r="G86" s="5"/>
      <c r="H86" s="5"/>
      <c r="I86" s="5"/>
      <c r="J86" s="5"/>
    </row>
    <row r="87" spans="1:10" ht="12.75">
      <c r="A87" s="5"/>
      <c r="B87" s="5"/>
      <c r="C87" s="5"/>
      <c r="D87" s="5"/>
      <c r="E87" s="5"/>
      <c r="F87" s="5"/>
      <c r="G87" s="5"/>
      <c r="H87" s="5"/>
      <c r="I87" s="5"/>
      <c r="J87" s="5"/>
    </row>
    <row r="88" spans="1:10" ht="12.75">
      <c r="A88" s="5"/>
      <c r="B88" s="5"/>
      <c r="C88" s="5"/>
      <c r="D88" s="5"/>
      <c r="E88" s="5"/>
      <c r="F88" s="5"/>
      <c r="G88" s="5"/>
      <c r="H88" s="5"/>
      <c r="I88" s="5"/>
      <c r="J88" s="5"/>
    </row>
    <row r="89" spans="1:10" ht="12.75">
      <c r="A89" s="5"/>
      <c r="B89" s="5"/>
      <c r="C89" s="5"/>
      <c r="D89" s="5"/>
      <c r="E89" s="5"/>
      <c r="F89" s="5"/>
      <c r="G89" s="5"/>
      <c r="H89" s="5"/>
      <c r="I89" s="5"/>
      <c r="J89" s="5"/>
    </row>
    <row r="90" spans="1:10" ht="12.75">
      <c r="A90" s="5"/>
      <c r="B90" s="5"/>
      <c r="C90" s="5"/>
      <c r="D90" s="5"/>
      <c r="E90" s="5"/>
      <c r="F90" s="5"/>
      <c r="G90" s="5"/>
      <c r="H90" s="5"/>
      <c r="I90" s="5"/>
      <c r="J90" s="5"/>
    </row>
    <row r="91" spans="1:10" ht="12.75">
      <c r="A91" s="5"/>
      <c r="B91" s="5"/>
      <c r="C91" s="5"/>
      <c r="D91" s="5"/>
      <c r="E91" s="5"/>
      <c r="F91" s="5"/>
      <c r="G91" s="5"/>
      <c r="H91" s="5"/>
      <c r="I91" s="5"/>
      <c r="J91" s="5"/>
    </row>
    <row r="92" spans="1:10" ht="12.75">
      <c r="A92" s="5"/>
      <c r="B92" s="5"/>
      <c r="C92" s="5"/>
      <c r="D92" s="5"/>
      <c r="E92" s="5"/>
      <c r="F92" s="5"/>
      <c r="G92" s="5"/>
      <c r="H92" s="5"/>
      <c r="I92" s="5"/>
      <c r="J92" s="5"/>
    </row>
    <row r="93" spans="1:10" ht="12.75">
      <c r="A93" s="5"/>
      <c r="B93" s="5"/>
      <c r="C93" s="5"/>
      <c r="D93" s="5"/>
      <c r="E93" s="5"/>
      <c r="F93" s="5"/>
      <c r="G93" s="5"/>
      <c r="H93" s="5"/>
      <c r="I93" s="5"/>
      <c r="J93" s="5"/>
    </row>
    <row r="94" spans="1:10" ht="12.75">
      <c r="A94" s="5"/>
      <c r="B94" s="5"/>
      <c r="C94" s="5"/>
      <c r="D94" s="5"/>
      <c r="E94" s="5"/>
      <c r="F94" s="5"/>
      <c r="G94" s="5"/>
      <c r="H94" s="5"/>
      <c r="I94" s="5"/>
      <c r="J94" s="5"/>
    </row>
    <row r="95" spans="1:10" ht="12.75">
      <c r="A95" s="5"/>
      <c r="B95" s="5"/>
      <c r="C95" s="5"/>
      <c r="D95" s="5"/>
      <c r="E95" s="5"/>
      <c r="F95" s="5"/>
      <c r="G95" s="5"/>
      <c r="H95" s="5"/>
      <c r="I95" s="5"/>
      <c r="J95" s="5"/>
    </row>
    <row r="96" spans="1:10" ht="12.75">
      <c r="A96" s="5"/>
      <c r="B96" s="5"/>
      <c r="C96" s="5"/>
      <c r="D96" s="5"/>
      <c r="E96" s="5"/>
      <c r="F96" s="5"/>
      <c r="G96" s="5"/>
      <c r="H96" s="5"/>
      <c r="I96" s="5"/>
      <c r="J96" s="5"/>
    </row>
    <row r="97" spans="1:10" ht="12.75">
      <c r="A97" s="5"/>
      <c r="B97" s="5"/>
      <c r="C97" s="5"/>
      <c r="D97" s="5"/>
      <c r="E97" s="5"/>
      <c r="F97" s="5"/>
      <c r="G97" s="5"/>
      <c r="H97" s="5"/>
      <c r="I97" s="5"/>
      <c r="J97" s="5"/>
    </row>
    <row r="98" spans="1:10" ht="12.75">
      <c r="A98" s="5"/>
      <c r="B98" s="5"/>
      <c r="C98" s="5"/>
      <c r="D98" s="5"/>
      <c r="E98" s="5"/>
      <c r="F98" s="5"/>
      <c r="G98" s="5"/>
      <c r="H98" s="5"/>
      <c r="I98" s="5"/>
      <c r="J98" s="5"/>
    </row>
    <row r="99" spans="1:10" ht="12.75">
      <c r="A99" s="5"/>
      <c r="B99" s="5"/>
      <c r="C99" s="5"/>
      <c r="D99" s="5"/>
      <c r="E99" s="5"/>
      <c r="F99" s="5"/>
      <c r="G99" s="5"/>
      <c r="H99" s="5"/>
      <c r="I99" s="5"/>
      <c r="J99" s="5"/>
    </row>
    <row r="100" spans="1:10" ht="12.75">
      <c r="A100" s="5"/>
      <c r="B100" s="5"/>
      <c r="C100" s="5"/>
      <c r="D100" s="5"/>
      <c r="E100" s="5"/>
      <c r="F100" s="5"/>
      <c r="G100" s="5"/>
      <c r="H100" s="5"/>
      <c r="I100" s="5"/>
      <c r="J100" s="5"/>
    </row>
    <row r="101" spans="1:10" ht="12.75">
      <c r="A101" s="5"/>
      <c r="B101" s="5"/>
      <c r="C101" s="5"/>
      <c r="D101" s="5"/>
      <c r="E101" s="5"/>
      <c r="F101" s="5"/>
      <c r="G101" s="5"/>
      <c r="H101" s="5"/>
      <c r="I101" s="5"/>
      <c r="J101" s="5"/>
    </row>
    <row r="102" spans="1:10" ht="12.75">
      <c r="A102" s="5"/>
      <c r="B102" s="5"/>
      <c r="C102" s="5"/>
      <c r="D102" s="5"/>
      <c r="E102" s="5"/>
      <c r="F102" s="5"/>
      <c r="G102" s="5"/>
      <c r="H102" s="5"/>
      <c r="I102" s="5"/>
      <c r="J102" s="5"/>
    </row>
    <row r="103" spans="1:10" ht="12.75">
      <c r="A103" s="5"/>
      <c r="B103" s="5"/>
      <c r="C103" s="5"/>
      <c r="D103" s="5"/>
      <c r="E103" s="5"/>
      <c r="F103" s="5"/>
      <c r="G103" s="5"/>
      <c r="H103" s="5"/>
      <c r="I103" s="5"/>
      <c r="J103" s="5"/>
    </row>
    <row r="104" spans="1:10" ht="12.75">
      <c r="A104" s="5"/>
      <c r="B104" s="5"/>
      <c r="C104" s="5"/>
      <c r="D104" s="5"/>
      <c r="E104" s="5"/>
      <c r="F104" s="5"/>
      <c r="G104" s="5"/>
      <c r="H104" s="5"/>
      <c r="I104" s="5"/>
      <c r="J104" s="5"/>
    </row>
    <row r="105" spans="1:10" ht="12.75">
      <c r="A105" s="5"/>
      <c r="B105" s="5"/>
      <c r="C105" s="5"/>
      <c r="D105" s="5"/>
      <c r="E105" s="5"/>
      <c r="F105" s="5"/>
      <c r="G105" s="5"/>
      <c r="H105" s="5"/>
      <c r="I105" s="5"/>
      <c r="J105" s="5"/>
    </row>
    <row r="106" spans="1:10" ht="12.75">
      <c r="A106" s="5"/>
      <c r="B106" s="5"/>
      <c r="C106" s="5"/>
      <c r="D106" s="5"/>
      <c r="E106" s="5"/>
      <c r="F106" s="5"/>
      <c r="G106" s="5"/>
      <c r="H106" s="5"/>
      <c r="I106" s="5"/>
      <c r="J106" s="5"/>
    </row>
    <row r="107" spans="1:10" ht="12.75">
      <c r="A107" s="5"/>
      <c r="B107" s="5"/>
      <c r="C107" s="5"/>
      <c r="D107" s="5"/>
      <c r="E107" s="5"/>
      <c r="F107" s="5"/>
      <c r="G107" s="5"/>
      <c r="H107" s="5"/>
      <c r="I107" s="5"/>
      <c r="J107" s="5"/>
    </row>
    <row r="108" spans="1:10" ht="12.75">
      <c r="A108" s="5"/>
      <c r="B108" s="5"/>
      <c r="C108" s="5"/>
      <c r="D108" s="5"/>
      <c r="E108" s="5"/>
      <c r="F108" s="5"/>
      <c r="G108" s="5"/>
      <c r="H108" s="5"/>
      <c r="I108" s="5"/>
      <c r="J108" s="5"/>
    </row>
    <row r="109" spans="1:10" ht="12.75">
      <c r="A109" s="5"/>
      <c r="B109" s="5"/>
      <c r="C109" s="5"/>
      <c r="D109" s="5"/>
      <c r="E109" s="5"/>
      <c r="F109" s="5"/>
      <c r="G109" s="5"/>
      <c r="H109" s="5"/>
      <c r="I109" s="5"/>
      <c r="J109" s="5"/>
    </row>
    <row r="110" spans="1:10" ht="12.75">
      <c r="A110" s="5"/>
      <c r="B110" s="5"/>
      <c r="C110" s="5"/>
      <c r="D110" s="5"/>
      <c r="E110" s="5"/>
      <c r="F110" s="5"/>
      <c r="G110" s="5"/>
      <c r="H110" s="5"/>
      <c r="I110" s="5"/>
      <c r="J110" s="5"/>
    </row>
    <row r="111" spans="1:10" ht="12.75">
      <c r="A111" s="5"/>
      <c r="B111" s="5"/>
      <c r="C111" s="5"/>
      <c r="D111" s="5"/>
      <c r="E111" s="5"/>
      <c r="F111" s="5"/>
      <c r="G111" s="5"/>
      <c r="H111" s="5"/>
      <c r="I111" s="5"/>
      <c r="J111" s="5"/>
    </row>
    <row r="112" spans="1:10" ht="12.75">
      <c r="A112" s="5"/>
      <c r="B112" s="5"/>
      <c r="C112" s="5"/>
      <c r="D112" s="5"/>
      <c r="E112" s="5"/>
      <c r="F112" s="5"/>
      <c r="G112" s="5"/>
      <c r="H112" s="5"/>
      <c r="I112" s="5"/>
      <c r="J112" s="5"/>
    </row>
    <row r="113" spans="1:10" ht="12.75">
      <c r="A113" s="5"/>
      <c r="B113" s="5"/>
      <c r="C113" s="5"/>
      <c r="D113" s="5"/>
      <c r="E113" s="5"/>
      <c r="F113" s="5"/>
      <c r="G113" s="5"/>
      <c r="H113" s="5"/>
      <c r="I113" s="5"/>
      <c r="J113" s="5"/>
    </row>
    <row r="114" spans="1:10" ht="12.75">
      <c r="A114" s="5"/>
      <c r="B114" s="5"/>
      <c r="C114" s="5"/>
      <c r="D114" s="5"/>
      <c r="E114" s="5"/>
      <c r="F114" s="5"/>
      <c r="G114" s="5"/>
      <c r="H114" s="5"/>
      <c r="I114" s="5"/>
      <c r="J114" s="5"/>
    </row>
    <row r="115" spans="1:10" ht="12.75">
      <c r="A115" s="5"/>
      <c r="B115" s="5"/>
      <c r="C115" s="5"/>
      <c r="D115" s="5"/>
      <c r="E115" s="5"/>
      <c r="F115" s="5"/>
      <c r="G115" s="5"/>
      <c r="H115" s="5"/>
      <c r="I115" s="5"/>
      <c r="J115" s="5"/>
    </row>
    <row r="116" spans="1:10" ht="12.75">
      <c r="A116" s="5"/>
      <c r="B116" s="5"/>
      <c r="C116" s="5"/>
      <c r="D116" s="5"/>
      <c r="E116" s="5"/>
      <c r="F116" s="5"/>
      <c r="G116" s="5"/>
      <c r="H116" s="5"/>
      <c r="I116" s="5"/>
      <c r="J116" s="5"/>
    </row>
    <row r="117" spans="1:10" ht="12.75">
      <c r="A117" s="5"/>
      <c r="B117" s="5"/>
      <c r="C117" s="5"/>
      <c r="D117" s="5"/>
      <c r="E117" s="5"/>
      <c r="F117" s="5"/>
      <c r="G117" s="5"/>
      <c r="H117" s="5"/>
      <c r="I117" s="5"/>
      <c r="J117" s="5"/>
    </row>
    <row r="118" spans="1:10" ht="12.75">
      <c r="A118" s="5"/>
      <c r="B118" s="5"/>
      <c r="C118" s="5"/>
      <c r="D118" s="5"/>
      <c r="E118" s="5"/>
      <c r="F118" s="5"/>
      <c r="G118" s="5"/>
      <c r="H118" s="5"/>
      <c r="I118" s="5"/>
      <c r="J118" s="5"/>
    </row>
    <row r="119" spans="1:10" ht="12.75">
      <c r="A119" s="5"/>
      <c r="B119" s="5"/>
      <c r="C119" s="5"/>
      <c r="D119" s="5"/>
      <c r="E119" s="5"/>
      <c r="F119" s="5"/>
      <c r="G119" s="5"/>
      <c r="H119" s="5"/>
      <c r="I119" s="5"/>
      <c r="J119" s="5"/>
    </row>
    <row r="120" spans="1:10" ht="12.75">
      <c r="A120" s="5"/>
      <c r="B120" s="5"/>
      <c r="C120" s="5"/>
      <c r="D120" s="5"/>
      <c r="E120" s="5"/>
      <c r="F120" s="5"/>
      <c r="G120" s="5"/>
      <c r="H120" s="5"/>
      <c r="I120" s="5"/>
      <c r="J120" s="5"/>
    </row>
    <row r="121" spans="1:10" ht="12.75">
      <c r="A121" s="5"/>
      <c r="B121" s="5"/>
      <c r="C121" s="5"/>
      <c r="D121" s="5"/>
      <c r="E121" s="5"/>
      <c r="F121" s="5"/>
      <c r="G121" s="5"/>
      <c r="H121" s="5"/>
      <c r="I121" s="5"/>
      <c r="J121" s="5"/>
    </row>
    <row r="122" spans="1:10" ht="12.75">
      <c r="A122" s="5"/>
      <c r="B122" s="5"/>
      <c r="C122" s="5"/>
      <c r="D122" s="5"/>
      <c r="E122" s="5"/>
      <c r="F122" s="5"/>
      <c r="G122" s="5"/>
      <c r="H122" s="5"/>
      <c r="I122" s="5"/>
      <c r="J122" s="5"/>
    </row>
    <row r="123" spans="1:10" ht="12.75">
      <c r="A123" s="5"/>
      <c r="B123" s="5"/>
      <c r="C123" s="5"/>
      <c r="D123" s="5"/>
      <c r="E123" s="5"/>
      <c r="F123" s="5"/>
      <c r="G123" s="5"/>
      <c r="H123" s="5"/>
      <c r="I123" s="5"/>
      <c r="J123" s="5"/>
    </row>
    <row r="124" spans="1:10" ht="12.75">
      <c r="A124" s="5"/>
      <c r="B124" s="5"/>
      <c r="C124" s="5"/>
      <c r="D124" s="5"/>
      <c r="E124" s="5"/>
      <c r="F124" s="5"/>
      <c r="G124" s="5"/>
      <c r="H124" s="5"/>
      <c r="I124" s="5"/>
      <c r="J124" s="5"/>
    </row>
    <row r="125" spans="1:10" ht="12.75">
      <c r="A125" s="5"/>
      <c r="B125" s="5"/>
      <c r="C125" s="5"/>
      <c r="D125" s="5"/>
      <c r="E125" s="5"/>
      <c r="F125" s="5"/>
      <c r="G125" s="5"/>
      <c r="H125" s="5"/>
      <c r="I125" s="5"/>
      <c r="J125" s="5"/>
    </row>
    <row r="126" spans="1:10" ht="12.75">
      <c r="A126" s="5"/>
      <c r="B126" s="5"/>
      <c r="C126" s="5"/>
      <c r="D126" s="5"/>
      <c r="E126" s="5"/>
      <c r="F126" s="5"/>
      <c r="G126" s="5"/>
      <c r="H126" s="5"/>
      <c r="I126" s="5"/>
      <c r="J126" s="5"/>
    </row>
    <row r="127" spans="1:10" ht="12.75">
      <c r="A127" s="5"/>
      <c r="B127" s="5"/>
      <c r="C127" s="5"/>
      <c r="D127" s="5"/>
      <c r="E127" s="5"/>
      <c r="F127" s="5"/>
      <c r="G127" s="5"/>
      <c r="H127" s="5"/>
      <c r="I127" s="5"/>
      <c r="J127" s="5"/>
    </row>
    <row r="128" spans="1:10" ht="12.75">
      <c r="A128" s="5"/>
      <c r="B128" s="5"/>
      <c r="C128" s="5"/>
      <c r="D128" s="5"/>
      <c r="E128" s="5"/>
      <c r="F128" s="5"/>
      <c r="G128" s="5"/>
      <c r="H128" s="5"/>
      <c r="I128" s="5"/>
      <c r="J128" s="5"/>
    </row>
    <row r="129" spans="1:10" ht="12.75">
      <c r="A129" s="5"/>
      <c r="B129" s="5"/>
      <c r="C129" s="5"/>
      <c r="D129" s="5"/>
      <c r="E129" s="5"/>
      <c r="F129" s="5"/>
      <c r="G129" s="5"/>
      <c r="H129" s="5"/>
      <c r="I129" s="5"/>
      <c r="J129" s="5"/>
    </row>
    <row r="130" spans="1:10" ht="12.75">
      <c r="A130" s="5"/>
      <c r="B130" s="5"/>
      <c r="C130" s="5"/>
      <c r="D130" s="5"/>
      <c r="E130" s="5"/>
      <c r="F130" s="5"/>
      <c r="G130" s="5"/>
      <c r="H130" s="5"/>
      <c r="I130" s="5"/>
      <c r="J130" s="5"/>
    </row>
    <row r="131" spans="1:10" ht="12.75">
      <c r="A131" s="5"/>
      <c r="B131" s="5"/>
      <c r="C131" s="5"/>
      <c r="D131" s="5"/>
      <c r="E131" s="5"/>
      <c r="F131" s="5"/>
      <c r="G131" s="5"/>
      <c r="H131" s="5"/>
      <c r="I131" s="5"/>
      <c r="J131" s="5"/>
    </row>
    <row r="132" spans="1:10" ht="12.75">
      <c r="A132" s="5"/>
      <c r="B132" s="5"/>
      <c r="C132" s="5"/>
      <c r="D132" s="5"/>
      <c r="E132" s="5"/>
      <c r="F132" s="5"/>
      <c r="G132" s="5"/>
      <c r="H132" s="5"/>
      <c r="I132" s="5"/>
      <c r="J132" s="5"/>
    </row>
    <row r="133" spans="1:10" ht="12.75">
      <c r="A133" s="5"/>
      <c r="B133" s="5"/>
      <c r="C133" s="5"/>
      <c r="D133" s="5"/>
      <c r="E133" s="5"/>
      <c r="F133" s="5"/>
      <c r="G133" s="5"/>
      <c r="H133" s="5"/>
      <c r="I133" s="5"/>
      <c r="J133" s="5"/>
    </row>
    <row r="134" spans="1:10" ht="12.75">
      <c r="A134" s="5"/>
      <c r="B134" s="5"/>
      <c r="C134" s="5"/>
      <c r="D134" s="5"/>
      <c r="E134" s="5"/>
      <c r="F134" s="5"/>
      <c r="G134" s="5"/>
      <c r="H134" s="5"/>
      <c r="I134" s="5"/>
      <c r="J134" s="5"/>
    </row>
    <row r="135" spans="1:10" ht="12.75">
      <c r="A135" s="5"/>
      <c r="B135" s="5"/>
      <c r="C135" s="5"/>
      <c r="D135" s="5"/>
      <c r="E135" s="5"/>
      <c r="F135" s="5"/>
      <c r="G135" s="5"/>
      <c r="H135" s="5"/>
      <c r="I135" s="5"/>
      <c r="J135" s="5"/>
    </row>
    <row r="136" spans="1:10" ht="12.75">
      <c r="A136" s="5"/>
      <c r="B136" s="5"/>
      <c r="C136" s="5"/>
      <c r="D136" s="5"/>
      <c r="E136" s="5"/>
      <c r="F136" s="5"/>
      <c r="G136" s="5"/>
      <c r="H136" s="5"/>
      <c r="I136" s="5"/>
      <c r="J136" s="5"/>
    </row>
    <row r="137" spans="1:10" ht="12.75">
      <c r="A137" s="5"/>
      <c r="B137" s="5"/>
      <c r="C137" s="5"/>
      <c r="D137" s="5"/>
      <c r="E137" s="5"/>
      <c r="F137" s="5"/>
      <c r="G137" s="5"/>
      <c r="H137" s="5"/>
      <c r="I137" s="5"/>
      <c r="J137" s="5"/>
    </row>
    <row r="138" spans="1:10" ht="12.75">
      <c r="A138" s="5"/>
      <c r="B138" s="5"/>
      <c r="C138" s="5"/>
      <c r="D138" s="5"/>
      <c r="E138" s="5"/>
      <c r="F138" s="5"/>
      <c r="G138" s="5"/>
      <c r="H138" s="5"/>
      <c r="I138" s="5"/>
      <c r="J138" s="5"/>
    </row>
    <row r="139" spans="1:10" ht="12.75">
      <c r="A139" s="5"/>
      <c r="B139" s="5"/>
      <c r="C139" s="5"/>
      <c r="D139" s="5"/>
      <c r="E139" s="5"/>
      <c r="F139" s="5"/>
      <c r="G139" s="5"/>
      <c r="H139" s="5"/>
      <c r="I139" s="5"/>
      <c r="J139" s="5"/>
    </row>
    <row r="140" spans="1:10" ht="12.75">
      <c r="A140" s="5"/>
      <c r="B140" s="5"/>
      <c r="C140" s="5"/>
      <c r="D140" s="5"/>
      <c r="E140" s="5"/>
      <c r="F140" s="5"/>
      <c r="G140" s="5"/>
      <c r="H140" s="5"/>
      <c r="I140" s="5"/>
      <c r="J140" s="5"/>
    </row>
    <row r="141" spans="1:10" ht="12.75">
      <c r="A141" s="5"/>
      <c r="B141" s="5"/>
      <c r="C141" s="5"/>
      <c r="D141" s="5"/>
      <c r="E141" s="5"/>
      <c r="F141" s="5"/>
      <c r="G141" s="5"/>
      <c r="H141" s="5"/>
      <c r="I141" s="5"/>
      <c r="J141" s="5"/>
    </row>
    <row r="142" spans="1:10" ht="12.75">
      <c r="A142" s="5"/>
      <c r="B142" s="5"/>
      <c r="C142" s="5"/>
      <c r="D142" s="5"/>
      <c r="E142" s="5"/>
      <c r="F142" s="5"/>
      <c r="G142" s="5"/>
      <c r="H142" s="5"/>
      <c r="I142" s="5"/>
      <c r="J142" s="5"/>
    </row>
    <row r="143" spans="1:10" ht="12.75">
      <c r="A143" s="5"/>
      <c r="B143" s="5"/>
      <c r="C143" s="5"/>
      <c r="D143" s="5"/>
      <c r="E143" s="5"/>
      <c r="F143" s="5"/>
      <c r="G143" s="5"/>
      <c r="H143" s="5"/>
      <c r="I143" s="5"/>
      <c r="J143" s="5"/>
    </row>
    <row r="144" spans="1:10" ht="12.75">
      <c r="A144" s="5"/>
      <c r="B144" s="5"/>
      <c r="C144" s="5"/>
      <c r="D144" s="5"/>
      <c r="E144" s="5"/>
      <c r="F144" s="5"/>
      <c r="G144" s="5"/>
      <c r="H144" s="5"/>
      <c r="I144" s="5"/>
      <c r="J144" s="5"/>
    </row>
    <row r="145" spans="1:10" ht="12.75">
      <c r="A145" s="5"/>
      <c r="B145" s="5"/>
      <c r="C145" s="5"/>
      <c r="D145" s="5"/>
      <c r="E145" s="5"/>
      <c r="F145" s="5"/>
      <c r="G145" s="5"/>
      <c r="H145" s="5"/>
      <c r="I145" s="5"/>
      <c r="J145" s="5"/>
    </row>
    <row r="146" spans="1:10" ht="12.75">
      <c r="A146" s="5"/>
      <c r="B146" s="5"/>
      <c r="C146" s="5"/>
      <c r="D146" s="5"/>
      <c r="E146" s="5"/>
      <c r="F146" s="5"/>
      <c r="G146" s="5"/>
      <c r="H146" s="5"/>
      <c r="I146" s="5"/>
      <c r="J146" s="5"/>
    </row>
    <row r="147" spans="1:10" ht="12.75">
      <c r="A147" s="5"/>
      <c r="B147" s="5"/>
      <c r="C147" s="5"/>
      <c r="D147" s="5"/>
      <c r="E147" s="5"/>
      <c r="F147" s="5"/>
      <c r="G147" s="5"/>
      <c r="H147" s="5"/>
      <c r="I147" s="5"/>
      <c r="J147" s="5"/>
    </row>
    <row r="148" spans="1:10" ht="12.75">
      <c r="A148" s="5"/>
      <c r="B148" s="5"/>
      <c r="C148" s="5"/>
      <c r="D148" s="5"/>
      <c r="E148" s="5"/>
      <c r="F148" s="5"/>
      <c r="G148" s="5"/>
      <c r="H148" s="5"/>
      <c r="I148" s="5"/>
      <c r="J148" s="5"/>
    </row>
    <row r="149" spans="1:10" ht="12.75">
      <c r="A149" s="5"/>
      <c r="B149" s="5"/>
      <c r="C149" s="5"/>
      <c r="D149" s="5"/>
      <c r="E149" s="5"/>
      <c r="F149" s="5"/>
      <c r="G149" s="5"/>
      <c r="H149" s="5"/>
      <c r="I149" s="5"/>
      <c r="J149" s="5"/>
    </row>
    <row r="150" spans="1:10" ht="12.75">
      <c r="A150" s="5"/>
      <c r="B150" s="5"/>
      <c r="C150" s="5"/>
      <c r="D150" s="5"/>
      <c r="E150" s="5"/>
      <c r="F150" s="5"/>
      <c r="G150" s="5"/>
      <c r="H150" s="5"/>
      <c r="I150" s="5"/>
      <c r="J150" s="5"/>
    </row>
    <row r="151" spans="1:10" ht="12.75">
      <c r="A151" s="5"/>
      <c r="B151" s="5"/>
      <c r="C151" s="5"/>
      <c r="D151" s="5"/>
      <c r="E151" s="5"/>
      <c r="F151" s="5"/>
      <c r="G151" s="5"/>
      <c r="H151" s="5"/>
      <c r="I151" s="5"/>
      <c r="J151" s="5"/>
    </row>
    <row r="152" spans="1:10" ht="12.75">
      <c r="A152" s="5"/>
      <c r="B152" s="5"/>
      <c r="C152" s="5"/>
      <c r="D152" s="5"/>
      <c r="E152" s="5"/>
      <c r="F152" s="5"/>
      <c r="G152" s="5"/>
      <c r="H152" s="5"/>
      <c r="I152" s="5"/>
      <c r="J152" s="5"/>
    </row>
    <row r="153" spans="1:10" ht="12.75">
      <c r="A153" s="5"/>
      <c r="B153" s="5"/>
      <c r="C153" s="5"/>
      <c r="D153" s="5"/>
      <c r="E153" s="5"/>
      <c r="F153" s="5"/>
      <c r="G153" s="5"/>
      <c r="H153" s="5"/>
      <c r="I153" s="5"/>
      <c r="J153" s="5"/>
    </row>
    <row r="154" spans="1:10" ht="12.75">
      <c r="A154" s="5"/>
      <c r="B154" s="5"/>
      <c r="C154" s="5"/>
      <c r="D154" s="5"/>
      <c r="E154" s="5"/>
      <c r="F154" s="5"/>
      <c r="G154" s="5"/>
      <c r="H154" s="5"/>
      <c r="I154" s="5"/>
      <c r="J154" s="5"/>
    </row>
  </sheetData>
  <mergeCells count="11">
    <mergeCell ref="B32:C32"/>
    <mergeCell ref="E32:I32"/>
    <mergeCell ref="G30:G31"/>
    <mergeCell ref="A29:A32"/>
    <mergeCell ref="F29:I29"/>
    <mergeCell ref="B29:B31"/>
    <mergeCell ref="C29:C31"/>
    <mergeCell ref="H30:I30"/>
    <mergeCell ref="D29:D31"/>
    <mergeCell ref="E29:E31"/>
    <mergeCell ref="F30:F31"/>
  </mergeCells>
  <hyperlinks>
    <hyperlink ref="A4"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K370"/>
  <sheetViews>
    <sheetView zoomScale="85" zoomScaleNormal="85" workbookViewId="0" topLeftCell="A1">
      <selection activeCell="A1" sqref="A1"/>
    </sheetView>
  </sheetViews>
  <sheetFormatPr defaultColWidth="11.421875" defaultRowHeight="12.75"/>
  <cols>
    <col min="1" max="16384" width="11.421875" style="33" customWidth="1"/>
  </cols>
  <sheetData>
    <row r="1" ht="15">
      <c r="A1" s="75" t="s">
        <v>40</v>
      </c>
    </row>
    <row r="2" spans="1:11" ht="12.75">
      <c r="A2" s="50" t="s">
        <v>555</v>
      </c>
      <c r="B2" s="50"/>
      <c r="C2" s="50"/>
      <c r="D2" s="50"/>
      <c r="E2" s="49"/>
      <c r="F2" s="49"/>
      <c r="G2" s="49"/>
      <c r="H2" s="49"/>
      <c r="I2" s="545" t="s">
        <v>552</v>
      </c>
      <c r="J2" s="545"/>
      <c r="K2" s="545"/>
    </row>
    <row r="3" spans="1:9" ht="12.75">
      <c r="A3" s="544" t="s">
        <v>556</v>
      </c>
      <c r="B3" s="544"/>
      <c r="C3" s="544"/>
      <c r="D3" s="544"/>
      <c r="E3" s="49"/>
      <c r="F3" s="49"/>
      <c r="G3" s="49"/>
      <c r="H3" s="49"/>
      <c r="I3" s="49"/>
    </row>
    <row r="4" spans="1:9" ht="12.75">
      <c r="A4" s="51"/>
      <c r="B4" s="51"/>
      <c r="C4" s="51"/>
      <c r="D4" s="51"/>
      <c r="E4" s="49"/>
      <c r="F4" s="49"/>
      <c r="G4" s="49"/>
      <c r="H4" s="49"/>
      <c r="I4" s="49"/>
    </row>
    <row r="5" spans="1:9" ht="12.75">
      <c r="A5" s="49"/>
      <c r="B5" s="49"/>
      <c r="C5" s="49"/>
      <c r="D5" s="49"/>
      <c r="E5" s="49"/>
      <c r="F5" s="49"/>
      <c r="G5" s="49"/>
      <c r="H5" s="49"/>
      <c r="I5" s="49"/>
    </row>
    <row r="6" spans="1:11" ht="15.75">
      <c r="A6" s="546" t="s">
        <v>553</v>
      </c>
      <c r="B6" s="546"/>
      <c r="C6" s="546"/>
      <c r="D6" s="546"/>
      <c r="E6" s="546"/>
      <c r="F6" s="546"/>
      <c r="G6" s="546"/>
      <c r="H6" s="546"/>
      <c r="I6" s="546"/>
      <c r="J6" s="546"/>
      <c r="K6" s="546"/>
    </row>
    <row r="7" spans="1:9" ht="12.75">
      <c r="A7" s="49"/>
      <c r="B7" s="49"/>
      <c r="C7" s="49"/>
      <c r="D7" s="49"/>
      <c r="E7" s="49"/>
      <c r="F7" s="49"/>
      <c r="G7" s="49"/>
      <c r="H7" s="49"/>
      <c r="I7" s="49"/>
    </row>
    <row r="8" spans="1:11" ht="15">
      <c r="A8" s="538" t="s">
        <v>554</v>
      </c>
      <c r="B8" s="538"/>
      <c r="C8" s="538"/>
      <c r="D8" s="538"/>
      <c r="E8" s="538"/>
      <c r="F8" s="538"/>
      <c r="G8" s="538"/>
      <c r="H8" s="538"/>
      <c r="I8" s="538"/>
      <c r="J8" s="538"/>
      <c r="K8" s="538"/>
    </row>
    <row r="9" spans="1:9" ht="12.75">
      <c r="A9" s="49"/>
      <c r="B9" s="49"/>
      <c r="C9" s="49"/>
      <c r="D9" s="49"/>
      <c r="E9" s="49"/>
      <c r="F9" s="49"/>
      <c r="G9" s="49"/>
      <c r="H9" s="49"/>
      <c r="I9" s="49"/>
    </row>
    <row r="10" spans="1:11" ht="241.5" customHeight="1">
      <c r="A10" s="547" t="s">
        <v>524</v>
      </c>
      <c r="B10" s="548"/>
      <c r="C10" s="548"/>
      <c r="D10" s="548"/>
      <c r="E10" s="548"/>
      <c r="F10" s="548"/>
      <c r="G10" s="548"/>
      <c r="H10" s="548"/>
      <c r="I10" s="548"/>
      <c r="J10" s="548"/>
      <c r="K10" s="548"/>
    </row>
    <row r="11" spans="1:9" ht="12.75">
      <c r="A11" s="49"/>
      <c r="B11" s="49"/>
      <c r="C11" s="49"/>
      <c r="D11" s="49"/>
      <c r="E11" s="49"/>
      <c r="F11" s="49"/>
      <c r="G11" s="49"/>
      <c r="H11" s="49"/>
      <c r="I11" s="49"/>
    </row>
    <row r="12" spans="1:11" ht="38.25">
      <c r="A12" s="52" t="s">
        <v>557</v>
      </c>
      <c r="B12" s="54" t="s">
        <v>596</v>
      </c>
      <c r="C12" s="549" t="s">
        <v>645</v>
      </c>
      <c r="D12" s="549"/>
      <c r="E12" s="549"/>
      <c r="F12" s="549"/>
      <c r="G12" s="549"/>
      <c r="H12" s="549"/>
      <c r="I12" s="549"/>
      <c r="J12" s="549"/>
      <c r="K12" s="549"/>
    </row>
    <row r="13" spans="1:11" ht="12.75">
      <c r="A13" s="87" t="s">
        <v>435</v>
      </c>
      <c r="B13" s="88"/>
      <c r="C13" s="550" t="s">
        <v>259</v>
      </c>
      <c r="D13" s="551"/>
      <c r="E13" s="551"/>
      <c r="F13" s="551"/>
      <c r="G13" s="551"/>
      <c r="H13" s="551"/>
      <c r="I13" s="551"/>
      <c r="J13" s="551"/>
      <c r="K13" s="552"/>
    </row>
    <row r="14" spans="1:11" ht="12.75">
      <c r="A14" s="81" t="s">
        <v>339</v>
      </c>
      <c r="B14" s="82"/>
      <c r="C14" s="553" t="s">
        <v>260</v>
      </c>
      <c r="D14" s="554"/>
      <c r="E14" s="554"/>
      <c r="F14" s="554"/>
      <c r="G14" s="554"/>
      <c r="H14" s="554"/>
      <c r="I14" s="554"/>
      <c r="J14" s="554"/>
      <c r="K14" s="555"/>
    </row>
    <row r="15" spans="1:11" ht="12.75">
      <c r="A15" s="80" t="s">
        <v>340</v>
      </c>
      <c r="B15" s="79"/>
      <c r="C15" s="541" t="s">
        <v>261</v>
      </c>
      <c r="D15" s="542"/>
      <c r="E15" s="542"/>
      <c r="F15" s="542"/>
      <c r="G15" s="542"/>
      <c r="H15" s="542"/>
      <c r="I15" s="542"/>
      <c r="J15" s="542"/>
      <c r="K15" s="543"/>
    </row>
    <row r="16" spans="1:11" ht="12.75">
      <c r="A16" s="80">
        <v>10</v>
      </c>
      <c r="B16" s="79"/>
      <c r="C16" s="541" t="s">
        <v>262</v>
      </c>
      <c r="D16" s="542"/>
      <c r="E16" s="542"/>
      <c r="F16" s="542"/>
      <c r="G16" s="542"/>
      <c r="H16" s="542"/>
      <c r="I16" s="542"/>
      <c r="J16" s="542"/>
      <c r="K16" s="543"/>
    </row>
    <row r="17" spans="1:11" ht="12.75">
      <c r="A17" s="70" t="s">
        <v>586</v>
      </c>
      <c r="B17" s="57" t="s">
        <v>434</v>
      </c>
      <c r="C17" s="539" t="s">
        <v>30</v>
      </c>
      <c r="D17" s="539"/>
      <c r="E17" s="539"/>
      <c r="F17" s="539"/>
      <c r="G17" s="539"/>
      <c r="H17" s="539"/>
      <c r="I17" s="539"/>
      <c r="J17" s="539"/>
      <c r="K17" s="539"/>
    </row>
    <row r="18" spans="1:11" ht="12.75">
      <c r="A18" s="70" t="s">
        <v>587</v>
      </c>
      <c r="B18" s="57" t="s">
        <v>434</v>
      </c>
      <c r="C18" s="539" t="s">
        <v>683</v>
      </c>
      <c r="D18" s="539"/>
      <c r="E18" s="539"/>
      <c r="F18" s="539"/>
      <c r="G18" s="539"/>
      <c r="H18" s="539"/>
      <c r="I18" s="539"/>
      <c r="J18" s="539"/>
      <c r="K18" s="539"/>
    </row>
    <row r="19" spans="1:11" ht="12.75">
      <c r="A19" s="89" t="s">
        <v>588</v>
      </c>
      <c r="B19" s="90" t="s">
        <v>434</v>
      </c>
      <c r="C19" s="540" t="s">
        <v>646</v>
      </c>
      <c r="D19" s="540"/>
      <c r="E19" s="540"/>
      <c r="F19" s="540"/>
      <c r="G19" s="540"/>
      <c r="H19" s="540"/>
      <c r="I19" s="540"/>
      <c r="J19" s="540"/>
      <c r="K19" s="540"/>
    </row>
    <row r="20" spans="1:11" ht="12.75">
      <c r="A20" s="70" t="s">
        <v>263</v>
      </c>
      <c r="B20" s="57"/>
      <c r="C20" s="541" t="s">
        <v>264</v>
      </c>
      <c r="D20" s="542"/>
      <c r="E20" s="542"/>
      <c r="F20" s="542"/>
      <c r="G20" s="542"/>
      <c r="H20" s="542"/>
      <c r="I20" s="542"/>
      <c r="J20" s="542"/>
      <c r="K20" s="543"/>
    </row>
    <row r="21" spans="1:11" ht="12.75">
      <c r="A21" s="71" t="s">
        <v>589</v>
      </c>
      <c r="B21" s="57" t="s">
        <v>434</v>
      </c>
      <c r="C21" s="539" t="s">
        <v>647</v>
      </c>
      <c r="D21" s="539"/>
      <c r="E21" s="539"/>
      <c r="F21" s="539"/>
      <c r="G21" s="539"/>
      <c r="H21" s="539"/>
      <c r="I21" s="539"/>
      <c r="J21" s="539"/>
      <c r="K21" s="539"/>
    </row>
    <row r="22" spans="1:11" ht="12.75">
      <c r="A22" s="89" t="s">
        <v>590</v>
      </c>
      <c r="B22" s="90" t="s">
        <v>434</v>
      </c>
      <c r="C22" s="540" t="s">
        <v>648</v>
      </c>
      <c r="D22" s="540"/>
      <c r="E22" s="540"/>
      <c r="F22" s="540"/>
      <c r="G22" s="540"/>
      <c r="H22" s="540"/>
      <c r="I22" s="540"/>
      <c r="J22" s="540"/>
      <c r="K22" s="540"/>
    </row>
    <row r="23" spans="1:11" ht="12.75">
      <c r="A23" s="70" t="s">
        <v>265</v>
      </c>
      <c r="B23" s="57"/>
      <c r="C23" s="539" t="s">
        <v>649</v>
      </c>
      <c r="D23" s="539"/>
      <c r="E23" s="539"/>
      <c r="F23" s="539"/>
      <c r="G23" s="539"/>
      <c r="H23" s="539"/>
      <c r="I23" s="539"/>
      <c r="J23" s="539"/>
      <c r="K23" s="539"/>
    </row>
    <row r="24" spans="1:11" ht="12.75">
      <c r="A24" s="83" t="s">
        <v>558</v>
      </c>
      <c r="B24" s="61" t="s">
        <v>434</v>
      </c>
      <c r="C24" s="537" t="s">
        <v>649</v>
      </c>
      <c r="D24" s="537"/>
      <c r="E24" s="537"/>
      <c r="F24" s="537"/>
      <c r="G24" s="537"/>
      <c r="H24" s="537"/>
      <c r="I24" s="537"/>
      <c r="J24" s="537"/>
      <c r="K24" s="537"/>
    </row>
    <row r="25" spans="1:11" ht="12.75">
      <c r="A25" s="71" t="s">
        <v>267</v>
      </c>
      <c r="B25" s="57"/>
      <c r="C25" s="541" t="s">
        <v>268</v>
      </c>
      <c r="D25" s="542"/>
      <c r="E25" s="542"/>
      <c r="F25" s="542"/>
      <c r="G25" s="542"/>
      <c r="H25" s="542"/>
      <c r="I25" s="542"/>
      <c r="J25" s="542"/>
      <c r="K25" s="543"/>
    </row>
    <row r="26" spans="1:11" ht="12.75">
      <c r="A26" s="71" t="s">
        <v>266</v>
      </c>
      <c r="B26" s="57"/>
      <c r="C26" s="541" t="s">
        <v>269</v>
      </c>
      <c r="D26" s="542"/>
      <c r="E26" s="542"/>
      <c r="F26" s="542"/>
      <c r="G26" s="542"/>
      <c r="H26" s="542"/>
      <c r="I26" s="542"/>
      <c r="J26" s="542"/>
      <c r="K26" s="543"/>
    </row>
    <row r="27" spans="1:11" ht="12.75">
      <c r="A27" s="71" t="s">
        <v>591</v>
      </c>
      <c r="B27" s="57" t="s">
        <v>430</v>
      </c>
      <c r="C27" s="539" t="s">
        <v>650</v>
      </c>
      <c r="D27" s="539"/>
      <c r="E27" s="539"/>
      <c r="F27" s="539"/>
      <c r="G27" s="539"/>
      <c r="H27" s="539"/>
      <c r="I27" s="539"/>
      <c r="J27" s="539"/>
      <c r="K27" s="539"/>
    </row>
    <row r="28" spans="1:11" ht="12.75">
      <c r="A28" s="91" t="s">
        <v>559</v>
      </c>
      <c r="B28" s="90" t="s">
        <v>430</v>
      </c>
      <c r="C28" s="540" t="s">
        <v>684</v>
      </c>
      <c r="D28" s="540"/>
      <c r="E28" s="540"/>
      <c r="F28" s="540"/>
      <c r="G28" s="540"/>
      <c r="H28" s="540"/>
      <c r="I28" s="540"/>
      <c r="J28" s="540"/>
      <c r="K28" s="540"/>
    </row>
    <row r="29" spans="1:11" ht="12.75">
      <c r="A29" s="71" t="s">
        <v>270</v>
      </c>
      <c r="B29" s="57"/>
      <c r="C29" s="541" t="s">
        <v>271</v>
      </c>
      <c r="D29" s="542"/>
      <c r="E29" s="542"/>
      <c r="F29" s="542"/>
      <c r="G29" s="542"/>
      <c r="H29" s="542"/>
      <c r="I29" s="542"/>
      <c r="J29" s="542"/>
      <c r="K29" s="543"/>
    </row>
    <row r="30" spans="1:11" ht="12.75">
      <c r="A30" s="71" t="s">
        <v>592</v>
      </c>
      <c r="B30" s="57" t="s">
        <v>430</v>
      </c>
      <c r="C30" s="539" t="s">
        <v>651</v>
      </c>
      <c r="D30" s="539"/>
      <c r="E30" s="539"/>
      <c r="F30" s="539"/>
      <c r="G30" s="539"/>
      <c r="H30" s="539"/>
      <c r="I30" s="539"/>
      <c r="J30" s="539"/>
      <c r="K30" s="539"/>
    </row>
    <row r="31" spans="1:11" ht="12.75">
      <c r="A31" s="71" t="s">
        <v>593</v>
      </c>
      <c r="B31" s="57" t="s">
        <v>430</v>
      </c>
      <c r="C31" s="539" t="s">
        <v>652</v>
      </c>
      <c r="D31" s="539"/>
      <c r="E31" s="539"/>
      <c r="F31" s="539"/>
      <c r="G31" s="539"/>
      <c r="H31" s="539"/>
      <c r="I31" s="539"/>
      <c r="J31" s="539"/>
      <c r="K31" s="539"/>
    </row>
    <row r="32" spans="1:11" ht="12.75">
      <c r="A32" s="71" t="s">
        <v>560</v>
      </c>
      <c r="B32" s="57" t="s">
        <v>430</v>
      </c>
      <c r="C32" s="539" t="s">
        <v>653</v>
      </c>
      <c r="D32" s="539"/>
      <c r="E32" s="539"/>
      <c r="F32" s="539"/>
      <c r="G32" s="539"/>
      <c r="H32" s="539"/>
      <c r="I32" s="539"/>
      <c r="J32" s="539"/>
      <c r="K32" s="539"/>
    </row>
    <row r="33" spans="1:11" ht="12.75">
      <c r="A33" s="71" t="s">
        <v>561</v>
      </c>
      <c r="B33" s="57" t="s">
        <v>430</v>
      </c>
      <c r="C33" s="539" t="s">
        <v>654</v>
      </c>
      <c r="D33" s="539"/>
      <c r="E33" s="539"/>
      <c r="F33" s="539"/>
      <c r="G33" s="539"/>
      <c r="H33" s="539"/>
      <c r="I33" s="539"/>
      <c r="J33" s="539"/>
      <c r="K33" s="539"/>
    </row>
    <row r="34" spans="1:11" ht="12.75">
      <c r="A34" s="71" t="s">
        <v>562</v>
      </c>
      <c r="B34" s="57" t="s">
        <v>430</v>
      </c>
      <c r="C34" s="539" t="s">
        <v>655</v>
      </c>
      <c r="D34" s="539"/>
      <c r="E34" s="539"/>
      <c r="F34" s="539"/>
      <c r="G34" s="539"/>
      <c r="H34" s="539"/>
      <c r="I34" s="539"/>
      <c r="J34" s="539"/>
      <c r="K34" s="539"/>
    </row>
    <row r="35" spans="1:11" ht="12.75">
      <c r="A35" s="71" t="s">
        <v>563</v>
      </c>
      <c r="B35" s="57" t="s">
        <v>430</v>
      </c>
      <c r="C35" s="539" t="s">
        <v>656</v>
      </c>
      <c r="D35" s="539"/>
      <c r="E35" s="539"/>
      <c r="F35" s="539"/>
      <c r="G35" s="539"/>
      <c r="H35" s="539"/>
      <c r="I35" s="539"/>
      <c r="J35" s="539"/>
      <c r="K35" s="539"/>
    </row>
    <row r="36" spans="1:11" ht="12.75">
      <c r="A36" s="71" t="s">
        <v>564</v>
      </c>
      <c r="B36" s="57" t="s">
        <v>430</v>
      </c>
      <c r="C36" s="539" t="s">
        <v>657</v>
      </c>
      <c r="D36" s="539"/>
      <c r="E36" s="539"/>
      <c r="F36" s="539"/>
      <c r="G36" s="539"/>
      <c r="H36" s="539"/>
      <c r="I36" s="539"/>
      <c r="J36" s="539"/>
      <c r="K36" s="539"/>
    </row>
    <row r="37" spans="1:11" ht="12.75">
      <c r="A37" s="83" t="s">
        <v>565</v>
      </c>
      <c r="B37" s="61" t="s">
        <v>430</v>
      </c>
      <c r="C37" s="537" t="s">
        <v>658</v>
      </c>
      <c r="D37" s="537"/>
      <c r="E37" s="537"/>
      <c r="F37" s="537"/>
      <c r="G37" s="537"/>
      <c r="H37" s="537"/>
      <c r="I37" s="537"/>
      <c r="J37" s="537"/>
      <c r="K37" s="537"/>
    </row>
    <row r="38" spans="1:11" ht="12.75">
      <c r="A38" s="84" t="s">
        <v>272</v>
      </c>
      <c r="B38" s="85"/>
      <c r="C38" s="550" t="s">
        <v>273</v>
      </c>
      <c r="D38" s="551"/>
      <c r="E38" s="551"/>
      <c r="F38" s="551"/>
      <c r="G38" s="551"/>
      <c r="H38" s="551"/>
      <c r="I38" s="551"/>
      <c r="J38" s="551"/>
      <c r="K38" s="552"/>
    </row>
    <row r="39" spans="1:11" ht="12.75">
      <c r="A39" s="71" t="s">
        <v>444</v>
      </c>
      <c r="B39" s="57"/>
      <c r="C39" s="541" t="s">
        <v>274</v>
      </c>
      <c r="D39" s="542"/>
      <c r="E39" s="542"/>
      <c r="F39" s="542"/>
      <c r="G39" s="542"/>
      <c r="H39" s="542"/>
      <c r="I39" s="542"/>
      <c r="J39" s="542"/>
      <c r="K39" s="543"/>
    </row>
    <row r="40" spans="1:11" ht="12.75">
      <c r="A40" s="71" t="s">
        <v>275</v>
      </c>
      <c r="B40" s="57"/>
      <c r="C40" s="541" t="s">
        <v>276</v>
      </c>
      <c r="D40" s="542"/>
      <c r="E40" s="542"/>
      <c r="F40" s="542"/>
      <c r="G40" s="542"/>
      <c r="H40" s="542"/>
      <c r="I40" s="542"/>
      <c r="J40" s="542"/>
      <c r="K40" s="543"/>
    </row>
    <row r="41" spans="1:11" ht="12.75">
      <c r="A41" s="71" t="s">
        <v>594</v>
      </c>
      <c r="B41" s="57" t="s">
        <v>433</v>
      </c>
      <c r="C41" s="539" t="s">
        <v>659</v>
      </c>
      <c r="D41" s="539"/>
      <c r="E41" s="539"/>
      <c r="F41" s="539"/>
      <c r="G41" s="539"/>
      <c r="H41" s="539"/>
      <c r="I41" s="539"/>
      <c r="J41" s="539"/>
      <c r="K41" s="539"/>
    </row>
    <row r="42" spans="1:11" ht="12.75">
      <c r="A42" s="71" t="s">
        <v>595</v>
      </c>
      <c r="B42" s="57" t="s">
        <v>433</v>
      </c>
      <c r="C42" s="539" t="s">
        <v>660</v>
      </c>
      <c r="D42" s="539"/>
      <c r="E42" s="539"/>
      <c r="F42" s="539"/>
      <c r="G42" s="539"/>
      <c r="H42" s="539"/>
      <c r="I42" s="539"/>
      <c r="J42" s="539"/>
      <c r="K42" s="539"/>
    </row>
    <row r="43" spans="1:11" ht="12.75">
      <c r="A43" s="71" t="s">
        <v>566</v>
      </c>
      <c r="B43" s="57" t="s">
        <v>433</v>
      </c>
      <c r="C43" s="539" t="s">
        <v>661</v>
      </c>
      <c r="D43" s="539"/>
      <c r="E43" s="539"/>
      <c r="F43" s="539"/>
      <c r="G43" s="539"/>
      <c r="H43" s="539"/>
      <c r="I43" s="539"/>
      <c r="J43" s="539"/>
      <c r="K43" s="539"/>
    </row>
    <row r="44" spans="1:11" ht="12.75">
      <c r="A44" s="71" t="s">
        <v>567</v>
      </c>
      <c r="B44" s="57" t="s">
        <v>433</v>
      </c>
      <c r="C44" s="539" t="s">
        <v>662</v>
      </c>
      <c r="D44" s="539"/>
      <c r="E44" s="539"/>
      <c r="F44" s="539"/>
      <c r="G44" s="539"/>
      <c r="H44" s="539"/>
      <c r="I44" s="539"/>
      <c r="J44" s="539"/>
      <c r="K44" s="539"/>
    </row>
    <row r="45" spans="1:11" ht="12.75">
      <c r="A45" s="71" t="s">
        <v>568</v>
      </c>
      <c r="B45" s="57" t="s">
        <v>433</v>
      </c>
      <c r="C45" s="539" t="s">
        <v>663</v>
      </c>
      <c r="D45" s="539"/>
      <c r="E45" s="539"/>
      <c r="F45" s="539"/>
      <c r="G45" s="539"/>
      <c r="H45" s="539"/>
      <c r="I45" s="539"/>
      <c r="J45" s="539"/>
      <c r="K45" s="539"/>
    </row>
    <row r="46" spans="1:11" ht="12.75">
      <c r="A46" s="71" t="s">
        <v>569</v>
      </c>
      <c r="B46" s="57" t="s">
        <v>433</v>
      </c>
      <c r="C46" s="539" t="s">
        <v>664</v>
      </c>
      <c r="D46" s="539"/>
      <c r="E46" s="539"/>
      <c r="F46" s="539"/>
      <c r="G46" s="539"/>
      <c r="H46" s="539"/>
      <c r="I46" s="539"/>
      <c r="J46" s="539"/>
      <c r="K46" s="539"/>
    </row>
    <row r="47" spans="1:11" ht="12.75">
      <c r="A47" s="71" t="s">
        <v>570</v>
      </c>
      <c r="B47" s="57" t="s">
        <v>433</v>
      </c>
      <c r="C47" s="539" t="s">
        <v>665</v>
      </c>
      <c r="D47" s="539"/>
      <c r="E47" s="539"/>
      <c r="F47" s="539"/>
      <c r="G47" s="539"/>
      <c r="H47" s="539"/>
      <c r="I47" s="539"/>
      <c r="J47" s="539"/>
      <c r="K47" s="539"/>
    </row>
    <row r="48" spans="1:11" ht="12.75">
      <c r="A48" s="71" t="s">
        <v>571</v>
      </c>
      <c r="B48" s="57" t="s">
        <v>433</v>
      </c>
      <c r="C48" s="539" t="s">
        <v>666</v>
      </c>
      <c r="D48" s="539"/>
      <c r="E48" s="539"/>
      <c r="F48" s="539"/>
      <c r="G48" s="539"/>
      <c r="H48" s="539"/>
      <c r="I48" s="539"/>
      <c r="J48" s="539"/>
      <c r="K48" s="539"/>
    </row>
    <row r="49" spans="1:11" ht="12.75">
      <c r="A49" s="71" t="s">
        <v>572</v>
      </c>
      <c r="B49" s="57" t="s">
        <v>433</v>
      </c>
      <c r="C49" s="539" t="s">
        <v>667</v>
      </c>
      <c r="D49" s="539"/>
      <c r="E49" s="539"/>
      <c r="F49" s="539"/>
      <c r="G49" s="539"/>
      <c r="H49" s="539"/>
      <c r="I49" s="539"/>
      <c r="J49" s="539"/>
      <c r="K49" s="539"/>
    </row>
    <row r="50" spans="1:11" ht="12.75">
      <c r="A50" s="71" t="s">
        <v>573</v>
      </c>
      <c r="B50" s="57" t="s">
        <v>433</v>
      </c>
      <c r="C50" s="539" t="s">
        <v>668</v>
      </c>
      <c r="D50" s="539"/>
      <c r="E50" s="539"/>
      <c r="F50" s="539"/>
      <c r="G50" s="539"/>
      <c r="H50" s="539"/>
      <c r="I50" s="539"/>
      <c r="J50" s="539"/>
      <c r="K50" s="539"/>
    </row>
    <row r="51" spans="1:11" ht="12.75">
      <c r="A51" s="71" t="s">
        <v>574</v>
      </c>
      <c r="B51" s="57" t="s">
        <v>433</v>
      </c>
      <c r="C51" s="539" t="s">
        <v>669</v>
      </c>
      <c r="D51" s="539"/>
      <c r="E51" s="539"/>
      <c r="F51" s="539"/>
      <c r="G51" s="539"/>
      <c r="H51" s="539"/>
      <c r="I51" s="539"/>
      <c r="J51" s="539"/>
      <c r="K51" s="539"/>
    </row>
    <row r="52" spans="1:11" ht="12.75">
      <c r="A52" s="71" t="s">
        <v>575</v>
      </c>
      <c r="B52" s="57" t="s">
        <v>433</v>
      </c>
      <c r="C52" s="539" t="s">
        <v>670</v>
      </c>
      <c r="D52" s="539"/>
      <c r="E52" s="539"/>
      <c r="F52" s="539"/>
      <c r="G52" s="539"/>
      <c r="H52" s="539"/>
      <c r="I52" s="539"/>
      <c r="J52" s="539"/>
      <c r="K52" s="539"/>
    </row>
    <row r="53" spans="1:11" ht="12.75">
      <c r="A53" s="71" t="s">
        <v>576</v>
      </c>
      <c r="B53" s="57" t="s">
        <v>430</v>
      </c>
      <c r="C53" s="539" t="s">
        <v>671</v>
      </c>
      <c r="D53" s="539"/>
      <c r="E53" s="539"/>
      <c r="F53" s="539"/>
      <c r="G53" s="539"/>
      <c r="H53" s="539"/>
      <c r="I53" s="539"/>
      <c r="J53" s="539"/>
      <c r="K53" s="539"/>
    </row>
    <row r="54" spans="1:11" ht="12.75">
      <c r="A54" s="71" t="s">
        <v>577</v>
      </c>
      <c r="B54" s="57" t="s">
        <v>430</v>
      </c>
      <c r="C54" s="539" t="s">
        <v>672</v>
      </c>
      <c r="D54" s="539"/>
      <c r="E54" s="539"/>
      <c r="F54" s="539"/>
      <c r="G54" s="539"/>
      <c r="H54" s="539"/>
      <c r="I54" s="539"/>
      <c r="J54" s="539"/>
      <c r="K54" s="539"/>
    </row>
    <row r="55" spans="1:11" ht="12.75">
      <c r="A55" s="71" t="s">
        <v>578</v>
      </c>
      <c r="B55" s="57" t="s">
        <v>430</v>
      </c>
      <c r="C55" s="539" t="s">
        <v>673</v>
      </c>
      <c r="D55" s="539"/>
      <c r="E55" s="539"/>
      <c r="F55" s="539"/>
      <c r="G55" s="539"/>
      <c r="H55" s="539"/>
      <c r="I55" s="539"/>
      <c r="J55" s="539"/>
      <c r="K55" s="539"/>
    </row>
    <row r="56" spans="1:11" ht="12.75">
      <c r="A56" s="71" t="s">
        <v>579</v>
      </c>
      <c r="B56" s="57" t="s">
        <v>430</v>
      </c>
      <c r="C56" s="539" t="s">
        <v>674</v>
      </c>
      <c r="D56" s="539"/>
      <c r="E56" s="539"/>
      <c r="F56" s="539"/>
      <c r="G56" s="539"/>
      <c r="H56" s="539"/>
      <c r="I56" s="539"/>
      <c r="J56" s="539"/>
      <c r="K56" s="539"/>
    </row>
    <row r="57" spans="1:11" ht="12.75">
      <c r="A57" s="71" t="s">
        <v>450</v>
      </c>
      <c r="B57" s="57" t="s">
        <v>433</v>
      </c>
      <c r="C57" s="539" t="s">
        <v>675</v>
      </c>
      <c r="D57" s="539"/>
      <c r="E57" s="539"/>
      <c r="F57" s="539"/>
      <c r="G57" s="539"/>
      <c r="H57" s="539"/>
      <c r="I57" s="539"/>
      <c r="J57" s="539"/>
      <c r="K57" s="539"/>
    </row>
    <row r="58" spans="1:11" ht="12.75">
      <c r="A58" s="71" t="s">
        <v>580</v>
      </c>
      <c r="B58" s="57" t="s">
        <v>433</v>
      </c>
      <c r="C58" s="539" t="s">
        <v>676</v>
      </c>
      <c r="D58" s="539"/>
      <c r="E58" s="539"/>
      <c r="F58" s="539"/>
      <c r="G58" s="539"/>
      <c r="H58" s="539"/>
      <c r="I58" s="539"/>
      <c r="J58" s="539"/>
      <c r="K58" s="539"/>
    </row>
    <row r="59" spans="1:11" ht="12.75">
      <c r="A59" s="71" t="s">
        <v>581</v>
      </c>
      <c r="B59" s="57" t="s">
        <v>433</v>
      </c>
      <c r="C59" s="539" t="s">
        <v>677</v>
      </c>
      <c r="D59" s="539"/>
      <c r="E59" s="539"/>
      <c r="F59" s="539"/>
      <c r="G59" s="539"/>
      <c r="H59" s="539"/>
      <c r="I59" s="539"/>
      <c r="J59" s="539"/>
      <c r="K59" s="539"/>
    </row>
    <row r="60" spans="1:11" ht="12.75">
      <c r="A60" s="71" t="s">
        <v>582</v>
      </c>
      <c r="B60" s="57" t="s">
        <v>433</v>
      </c>
      <c r="C60" s="539" t="s">
        <v>678</v>
      </c>
      <c r="D60" s="539"/>
      <c r="E60" s="539"/>
      <c r="F60" s="539"/>
      <c r="G60" s="539"/>
      <c r="H60" s="539"/>
      <c r="I60" s="539"/>
      <c r="J60" s="539"/>
      <c r="K60" s="539"/>
    </row>
    <row r="61" spans="1:11" ht="12.75">
      <c r="A61" s="71" t="s">
        <v>583</v>
      </c>
      <c r="B61" s="57" t="s">
        <v>433</v>
      </c>
      <c r="C61" s="539" t="s">
        <v>679</v>
      </c>
      <c r="D61" s="539"/>
      <c r="E61" s="539"/>
      <c r="F61" s="539"/>
      <c r="G61" s="539"/>
      <c r="H61" s="539"/>
      <c r="I61" s="539"/>
      <c r="J61" s="539"/>
      <c r="K61" s="539"/>
    </row>
    <row r="62" spans="1:11" ht="12.75">
      <c r="A62" s="71" t="s">
        <v>451</v>
      </c>
      <c r="B62" s="57" t="s">
        <v>433</v>
      </c>
      <c r="C62" s="539" t="s">
        <v>680</v>
      </c>
      <c r="D62" s="539"/>
      <c r="E62" s="539"/>
      <c r="F62" s="539"/>
      <c r="G62" s="539"/>
      <c r="H62" s="539"/>
      <c r="I62" s="539"/>
      <c r="J62" s="539"/>
      <c r="K62" s="539"/>
    </row>
    <row r="63" spans="1:11" ht="12.75">
      <c r="A63" s="71" t="s">
        <v>584</v>
      </c>
      <c r="B63" s="57" t="s">
        <v>433</v>
      </c>
      <c r="C63" s="539" t="s">
        <v>681</v>
      </c>
      <c r="D63" s="539"/>
      <c r="E63" s="539"/>
      <c r="F63" s="539"/>
      <c r="G63" s="539"/>
      <c r="H63" s="539"/>
      <c r="I63" s="539"/>
      <c r="J63" s="539"/>
      <c r="K63" s="539"/>
    </row>
    <row r="64" spans="1:11" ht="12.75">
      <c r="A64" s="71" t="s">
        <v>585</v>
      </c>
      <c r="B64" s="57" t="s">
        <v>433</v>
      </c>
      <c r="C64" s="539" t="s">
        <v>682</v>
      </c>
      <c r="D64" s="539"/>
      <c r="E64" s="539"/>
      <c r="F64" s="539"/>
      <c r="G64" s="539"/>
      <c r="H64" s="539"/>
      <c r="I64" s="539"/>
      <c r="J64" s="539"/>
      <c r="K64" s="539"/>
    </row>
    <row r="65" spans="1:11" ht="12.75">
      <c r="A65" s="70" t="s">
        <v>597</v>
      </c>
      <c r="B65" s="57" t="s">
        <v>433</v>
      </c>
      <c r="C65" s="539" t="s">
        <v>685</v>
      </c>
      <c r="D65" s="539"/>
      <c r="E65" s="539"/>
      <c r="F65" s="539"/>
      <c r="G65" s="539"/>
      <c r="H65" s="539"/>
      <c r="I65" s="539"/>
      <c r="J65" s="539"/>
      <c r="K65" s="539"/>
    </row>
    <row r="66" spans="1:11" ht="12.75">
      <c r="A66" s="70" t="s">
        <v>598</v>
      </c>
      <c r="B66" s="57" t="s">
        <v>433</v>
      </c>
      <c r="C66" s="539" t="s">
        <v>686</v>
      </c>
      <c r="D66" s="539"/>
      <c r="E66" s="539"/>
      <c r="F66" s="539"/>
      <c r="G66" s="539"/>
      <c r="H66" s="539"/>
      <c r="I66" s="539"/>
      <c r="J66" s="539"/>
      <c r="K66" s="539"/>
    </row>
    <row r="67" spans="1:11" ht="12.75">
      <c r="A67" s="70" t="s">
        <v>599</v>
      </c>
      <c r="B67" s="57" t="s">
        <v>433</v>
      </c>
      <c r="C67" s="539" t="s">
        <v>687</v>
      </c>
      <c r="D67" s="539"/>
      <c r="E67" s="539"/>
      <c r="F67" s="539"/>
      <c r="G67" s="539"/>
      <c r="H67" s="539"/>
      <c r="I67" s="539"/>
      <c r="J67" s="539"/>
      <c r="K67" s="539"/>
    </row>
    <row r="68" spans="1:11" ht="12.75">
      <c r="A68" s="70" t="s">
        <v>600</v>
      </c>
      <c r="B68" s="57" t="s">
        <v>433</v>
      </c>
      <c r="C68" s="539" t="s">
        <v>688</v>
      </c>
      <c r="D68" s="539"/>
      <c r="E68" s="539"/>
      <c r="F68" s="539"/>
      <c r="G68" s="539"/>
      <c r="H68" s="539"/>
      <c r="I68" s="539"/>
      <c r="J68" s="539"/>
      <c r="K68" s="539"/>
    </row>
    <row r="69" spans="1:11" ht="12.75">
      <c r="A69" s="70" t="s">
        <v>601</v>
      </c>
      <c r="B69" s="57" t="s">
        <v>433</v>
      </c>
      <c r="C69" s="539" t="s">
        <v>689</v>
      </c>
      <c r="D69" s="539"/>
      <c r="E69" s="539"/>
      <c r="F69" s="539"/>
      <c r="G69" s="539"/>
      <c r="H69" s="539"/>
      <c r="I69" s="539"/>
      <c r="J69" s="539"/>
      <c r="K69" s="539"/>
    </row>
    <row r="70" spans="1:11" ht="12.75">
      <c r="A70" s="70" t="s">
        <v>602</v>
      </c>
      <c r="B70" s="57" t="s">
        <v>433</v>
      </c>
      <c r="C70" s="539" t="s">
        <v>690</v>
      </c>
      <c r="D70" s="539"/>
      <c r="E70" s="539"/>
      <c r="F70" s="539"/>
      <c r="G70" s="539"/>
      <c r="H70" s="539"/>
      <c r="I70" s="539"/>
      <c r="J70" s="539"/>
      <c r="K70" s="539"/>
    </row>
    <row r="71" spans="1:11" ht="12.75">
      <c r="A71" s="70" t="s">
        <v>603</v>
      </c>
      <c r="B71" s="57" t="s">
        <v>433</v>
      </c>
      <c r="C71" s="539" t="s">
        <v>691</v>
      </c>
      <c r="D71" s="539"/>
      <c r="E71" s="539"/>
      <c r="F71" s="539"/>
      <c r="G71" s="539"/>
      <c r="H71" s="539"/>
      <c r="I71" s="539"/>
      <c r="J71" s="539"/>
      <c r="K71" s="539"/>
    </row>
    <row r="72" spans="1:11" ht="12.75">
      <c r="A72" s="70" t="s">
        <v>604</v>
      </c>
      <c r="B72" s="57" t="s">
        <v>433</v>
      </c>
      <c r="C72" s="539" t="s">
        <v>692</v>
      </c>
      <c r="D72" s="539"/>
      <c r="E72" s="539"/>
      <c r="F72" s="539"/>
      <c r="G72" s="539"/>
      <c r="H72" s="539"/>
      <c r="I72" s="539"/>
      <c r="J72" s="539"/>
      <c r="K72" s="539"/>
    </row>
    <row r="73" spans="1:11" ht="12.75">
      <c r="A73" s="89" t="s">
        <v>605</v>
      </c>
      <c r="B73" s="92" t="s">
        <v>433</v>
      </c>
      <c r="C73" s="540" t="s">
        <v>693</v>
      </c>
      <c r="D73" s="540"/>
      <c r="E73" s="540"/>
      <c r="F73" s="540"/>
      <c r="G73" s="540"/>
      <c r="H73" s="540"/>
      <c r="I73" s="540"/>
      <c r="J73" s="540"/>
      <c r="K73" s="540"/>
    </row>
    <row r="74" spans="1:11" ht="12.75">
      <c r="A74" s="70" t="s">
        <v>277</v>
      </c>
      <c r="B74" s="58"/>
      <c r="C74" s="541" t="s">
        <v>694</v>
      </c>
      <c r="D74" s="542"/>
      <c r="E74" s="542"/>
      <c r="F74" s="542"/>
      <c r="G74" s="542"/>
      <c r="H74" s="542"/>
      <c r="I74" s="542"/>
      <c r="J74" s="542"/>
      <c r="K74" s="543"/>
    </row>
    <row r="75" spans="1:11" ht="12.75">
      <c r="A75" s="73" t="s">
        <v>606</v>
      </c>
      <c r="B75" s="61" t="s">
        <v>433</v>
      </c>
      <c r="C75" s="537" t="s">
        <v>694</v>
      </c>
      <c r="D75" s="537"/>
      <c r="E75" s="537"/>
      <c r="F75" s="537"/>
      <c r="G75" s="537"/>
      <c r="H75" s="537"/>
      <c r="I75" s="537"/>
      <c r="J75" s="537"/>
      <c r="K75" s="537"/>
    </row>
    <row r="76" spans="1:11" ht="12.75">
      <c r="A76" s="70" t="s">
        <v>452</v>
      </c>
      <c r="B76" s="57"/>
      <c r="C76" s="541" t="s">
        <v>278</v>
      </c>
      <c r="D76" s="542"/>
      <c r="E76" s="542"/>
      <c r="F76" s="542"/>
      <c r="G76" s="542"/>
      <c r="H76" s="542"/>
      <c r="I76" s="542"/>
      <c r="J76" s="542"/>
      <c r="K76" s="543"/>
    </row>
    <row r="77" spans="1:11" ht="12.75">
      <c r="A77" s="70" t="s">
        <v>279</v>
      </c>
      <c r="B77" s="57"/>
      <c r="C77" s="541" t="s">
        <v>280</v>
      </c>
      <c r="D77" s="542"/>
      <c r="E77" s="542"/>
      <c r="F77" s="542"/>
      <c r="G77" s="542"/>
      <c r="H77" s="542"/>
      <c r="I77" s="542"/>
      <c r="J77" s="542"/>
      <c r="K77" s="543"/>
    </row>
    <row r="78" spans="1:11" ht="12.75">
      <c r="A78" s="72" t="s">
        <v>58</v>
      </c>
      <c r="B78" s="57" t="s">
        <v>430</v>
      </c>
      <c r="C78" s="539" t="s">
        <v>697</v>
      </c>
      <c r="D78" s="539"/>
      <c r="E78" s="539"/>
      <c r="F78" s="539"/>
      <c r="G78" s="539"/>
      <c r="H78" s="539"/>
      <c r="I78" s="539"/>
      <c r="J78" s="539"/>
      <c r="K78" s="539"/>
    </row>
    <row r="79" spans="1:11" ht="12.75">
      <c r="A79" s="70" t="s">
        <v>59</v>
      </c>
      <c r="B79" s="57" t="s">
        <v>430</v>
      </c>
      <c r="C79" s="539" t="s">
        <v>696</v>
      </c>
      <c r="D79" s="539"/>
      <c r="E79" s="539"/>
      <c r="F79" s="539"/>
      <c r="G79" s="539"/>
      <c r="H79" s="539"/>
      <c r="I79" s="539"/>
      <c r="J79" s="539"/>
      <c r="K79" s="539"/>
    </row>
    <row r="80" spans="1:11" ht="12.75">
      <c r="A80" s="59" t="s">
        <v>57</v>
      </c>
      <c r="B80" s="57" t="s">
        <v>430</v>
      </c>
      <c r="C80" s="539" t="s">
        <v>698</v>
      </c>
      <c r="D80" s="539"/>
      <c r="E80" s="539"/>
      <c r="F80" s="539"/>
      <c r="G80" s="539"/>
      <c r="H80" s="539"/>
      <c r="I80" s="539"/>
      <c r="J80" s="539"/>
      <c r="K80" s="539"/>
    </row>
    <row r="81" spans="1:11" ht="12.75">
      <c r="A81" s="59" t="s">
        <v>613</v>
      </c>
      <c r="B81" s="57" t="s">
        <v>430</v>
      </c>
      <c r="C81" s="539" t="s">
        <v>699</v>
      </c>
      <c r="D81" s="539"/>
      <c r="E81" s="539"/>
      <c r="F81" s="539"/>
      <c r="G81" s="539"/>
      <c r="H81" s="539"/>
      <c r="I81" s="539"/>
      <c r="J81" s="539"/>
      <c r="K81" s="539"/>
    </row>
    <row r="82" spans="1:11" ht="12.75">
      <c r="A82" s="59" t="s">
        <v>614</v>
      </c>
      <c r="B82" s="57" t="s">
        <v>430</v>
      </c>
      <c r="C82" s="539" t="s">
        <v>700</v>
      </c>
      <c r="D82" s="539"/>
      <c r="E82" s="539"/>
      <c r="F82" s="539"/>
      <c r="G82" s="539"/>
      <c r="H82" s="539"/>
      <c r="I82" s="539"/>
      <c r="J82" s="539"/>
      <c r="K82" s="539"/>
    </row>
    <row r="83" spans="1:11" ht="12.75">
      <c r="A83" s="59" t="s">
        <v>60</v>
      </c>
      <c r="B83" s="57" t="s">
        <v>430</v>
      </c>
      <c r="C83" s="539" t="s">
        <v>701</v>
      </c>
      <c r="D83" s="539"/>
      <c r="E83" s="539"/>
      <c r="F83" s="539"/>
      <c r="G83" s="539"/>
      <c r="H83" s="539"/>
      <c r="I83" s="539"/>
      <c r="J83" s="539"/>
      <c r="K83" s="539"/>
    </row>
    <row r="84" spans="1:11" ht="12.75">
      <c r="A84" s="59" t="s">
        <v>607</v>
      </c>
      <c r="B84" s="57" t="s">
        <v>430</v>
      </c>
      <c r="C84" s="539" t="s">
        <v>702</v>
      </c>
      <c r="D84" s="539"/>
      <c r="E84" s="539"/>
      <c r="F84" s="539"/>
      <c r="G84" s="539"/>
      <c r="H84" s="539"/>
      <c r="I84" s="539"/>
      <c r="J84" s="539"/>
      <c r="K84" s="539"/>
    </row>
    <row r="85" spans="1:11" ht="12.75">
      <c r="A85" s="59" t="s">
        <v>61</v>
      </c>
      <c r="B85" s="57" t="s">
        <v>430</v>
      </c>
      <c r="C85" s="539" t="s">
        <v>703</v>
      </c>
      <c r="D85" s="539"/>
      <c r="E85" s="539"/>
      <c r="F85" s="539"/>
      <c r="G85" s="539"/>
      <c r="H85" s="539"/>
      <c r="I85" s="539"/>
      <c r="J85" s="539"/>
      <c r="K85" s="539"/>
    </row>
    <row r="86" spans="1:11" ht="12.75">
      <c r="A86" s="59" t="s">
        <v>62</v>
      </c>
      <c r="B86" s="57" t="s">
        <v>430</v>
      </c>
      <c r="C86" s="539" t="s">
        <v>704</v>
      </c>
      <c r="D86" s="539"/>
      <c r="E86" s="539"/>
      <c r="F86" s="539"/>
      <c r="G86" s="539"/>
      <c r="H86" s="539"/>
      <c r="I86" s="539"/>
      <c r="J86" s="539"/>
      <c r="K86" s="539"/>
    </row>
    <row r="87" spans="1:11" ht="12.75">
      <c r="A87" s="59" t="s">
        <v>63</v>
      </c>
      <c r="B87" s="57" t="s">
        <v>430</v>
      </c>
      <c r="C87" s="539" t="s">
        <v>705</v>
      </c>
      <c r="D87" s="539"/>
      <c r="E87" s="539"/>
      <c r="F87" s="539"/>
      <c r="G87" s="539"/>
      <c r="H87" s="539"/>
      <c r="I87" s="539"/>
      <c r="J87" s="539"/>
      <c r="K87" s="539"/>
    </row>
    <row r="88" spans="1:11" ht="12.75">
      <c r="A88" s="59" t="s">
        <v>64</v>
      </c>
      <c r="B88" s="57" t="s">
        <v>430</v>
      </c>
      <c r="C88" s="539" t="s">
        <v>706</v>
      </c>
      <c r="D88" s="539"/>
      <c r="E88" s="539"/>
      <c r="F88" s="539"/>
      <c r="G88" s="539"/>
      <c r="H88" s="539"/>
      <c r="I88" s="539"/>
      <c r="J88" s="539"/>
      <c r="K88" s="539"/>
    </row>
    <row r="89" spans="1:11" ht="12.75">
      <c r="A89" s="59" t="s">
        <v>608</v>
      </c>
      <c r="B89" s="58" t="s">
        <v>430</v>
      </c>
      <c r="C89" s="539" t="s">
        <v>707</v>
      </c>
      <c r="D89" s="539"/>
      <c r="E89" s="539"/>
      <c r="F89" s="539"/>
      <c r="G89" s="539"/>
      <c r="H89" s="539"/>
      <c r="I89" s="539"/>
      <c r="J89" s="539"/>
      <c r="K89" s="539"/>
    </row>
    <row r="90" spans="1:11" ht="12.75">
      <c r="A90" s="59" t="s">
        <v>65</v>
      </c>
      <c r="B90" s="57" t="s">
        <v>430</v>
      </c>
      <c r="C90" s="539" t="s">
        <v>708</v>
      </c>
      <c r="D90" s="539"/>
      <c r="E90" s="539"/>
      <c r="F90" s="539"/>
      <c r="G90" s="539"/>
      <c r="H90" s="539"/>
      <c r="I90" s="539"/>
      <c r="J90" s="539"/>
      <c r="K90" s="539"/>
    </row>
    <row r="91" spans="1:11" ht="12.75">
      <c r="A91" s="59" t="s">
        <v>66</v>
      </c>
      <c r="B91" s="57" t="s">
        <v>433</v>
      </c>
      <c r="C91" s="539" t="s">
        <v>709</v>
      </c>
      <c r="D91" s="539"/>
      <c r="E91" s="539"/>
      <c r="F91" s="539"/>
      <c r="G91" s="539"/>
      <c r="H91" s="539"/>
      <c r="I91" s="539"/>
      <c r="J91" s="539"/>
      <c r="K91" s="539"/>
    </row>
    <row r="92" spans="1:11" ht="12.75">
      <c r="A92" s="59" t="s">
        <v>67</v>
      </c>
      <c r="B92" s="57" t="s">
        <v>433</v>
      </c>
      <c r="C92" s="539" t="s">
        <v>710</v>
      </c>
      <c r="D92" s="539"/>
      <c r="E92" s="539"/>
      <c r="F92" s="539"/>
      <c r="G92" s="539"/>
      <c r="H92" s="539"/>
      <c r="I92" s="539"/>
      <c r="J92" s="539"/>
      <c r="K92" s="539"/>
    </row>
    <row r="93" spans="1:11" ht="12.75">
      <c r="A93" s="59" t="s">
        <v>68</v>
      </c>
      <c r="B93" s="57" t="s">
        <v>433</v>
      </c>
      <c r="C93" s="539" t="s">
        <v>711</v>
      </c>
      <c r="D93" s="539"/>
      <c r="E93" s="539"/>
      <c r="F93" s="539"/>
      <c r="G93" s="539"/>
      <c r="H93" s="539"/>
      <c r="I93" s="539"/>
      <c r="J93" s="539"/>
      <c r="K93" s="539"/>
    </row>
    <row r="94" spans="1:11" ht="12.75">
      <c r="A94" s="59" t="s">
        <v>69</v>
      </c>
      <c r="B94" s="58" t="s">
        <v>433</v>
      </c>
      <c r="C94" s="539" t="s">
        <v>712</v>
      </c>
      <c r="D94" s="539"/>
      <c r="E94" s="539"/>
      <c r="F94" s="539"/>
      <c r="G94" s="539"/>
      <c r="H94" s="539"/>
      <c r="I94" s="539"/>
      <c r="J94" s="539"/>
      <c r="K94" s="539"/>
    </row>
    <row r="95" spans="1:11" ht="12.75">
      <c r="A95" s="59" t="s">
        <v>70</v>
      </c>
      <c r="B95" s="57" t="s">
        <v>433</v>
      </c>
      <c r="C95" s="539" t="s">
        <v>713</v>
      </c>
      <c r="D95" s="539"/>
      <c r="E95" s="539"/>
      <c r="F95" s="539"/>
      <c r="G95" s="539"/>
      <c r="H95" s="539"/>
      <c r="I95" s="539"/>
      <c r="J95" s="539"/>
      <c r="K95" s="539"/>
    </row>
    <row r="96" spans="1:11" ht="12.75">
      <c r="A96" s="59" t="s">
        <v>71</v>
      </c>
      <c r="B96" s="57" t="s">
        <v>430</v>
      </c>
      <c r="C96" s="539" t="s">
        <v>714</v>
      </c>
      <c r="D96" s="539"/>
      <c r="E96" s="539"/>
      <c r="F96" s="539"/>
      <c r="G96" s="539"/>
      <c r="H96" s="539"/>
      <c r="I96" s="539"/>
      <c r="J96" s="539"/>
      <c r="K96" s="539"/>
    </row>
    <row r="97" spans="1:11" ht="12.75">
      <c r="A97" s="59" t="s">
        <v>72</v>
      </c>
      <c r="B97" s="57" t="s">
        <v>433</v>
      </c>
      <c r="C97" s="539" t="s">
        <v>719</v>
      </c>
      <c r="D97" s="539"/>
      <c r="E97" s="539"/>
      <c r="F97" s="539"/>
      <c r="G97" s="539"/>
      <c r="H97" s="539"/>
      <c r="I97" s="539"/>
      <c r="J97" s="539"/>
      <c r="K97" s="539"/>
    </row>
    <row r="98" spans="1:11" ht="12.75">
      <c r="A98" s="93" t="s">
        <v>73</v>
      </c>
      <c r="B98" s="90" t="s">
        <v>433</v>
      </c>
      <c r="C98" s="540" t="s">
        <v>720</v>
      </c>
      <c r="D98" s="540"/>
      <c r="E98" s="540"/>
      <c r="F98" s="540"/>
      <c r="G98" s="540"/>
      <c r="H98" s="540"/>
      <c r="I98" s="540"/>
      <c r="J98" s="540"/>
      <c r="K98" s="540"/>
    </row>
    <row r="99" spans="1:11" ht="12.75">
      <c r="A99" s="59">
        <v>18</v>
      </c>
      <c r="B99" s="57"/>
      <c r="C99" s="541" t="s">
        <v>281</v>
      </c>
      <c r="D99" s="542"/>
      <c r="E99" s="542"/>
      <c r="F99" s="542"/>
      <c r="G99" s="542"/>
      <c r="H99" s="542"/>
      <c r="I99" s="542"/>
      <c r="J99" s="542"/>
      <c r="K99" s="543"/>
    </row>
    <row r="100" spans="1:11" ht="12.75">
      <c r="A100" s="60" t="s">
        <v>74</v>
      </c>
      <c r="B100" s="58" t="s">
        <v>433</v>
      </c>
      <c r="C100" s="539" t="s">
        <v>721</v>
      </c>
      <c r="D100" s="539"/>
      <c r="E100" s="539"/>
      <c r="F100" s="539"/>
      <c r="G100" s="539"/>
      <c r="H100" s="539"/>
      <c r="I100" s="539"/>
      <c r="J100" s="539"/>
      <c r="K100" s="539"/>
    </row>
    <row r="101" spans="1:11" ht="12.75">
      <c r="A101" s="59" t="s">
        <v>75</v>
      </c>
      <c r="B101" s="57" t="s">
        <v>433</v>
      </c>
      <c r="C101" s="539" t="s">
        <v>722</v>
      </c>
      <c r="D101" s="539"/>
      <c r="E101" s="539"/>
      <c r="F101" s="539"/>
      <c r="G101" s="539"/>
      <c r="H101" s="539"/>
      <c r="I101" s="539"/>
      <c r="J101" s="539"/>
      <c r="K101" s="539"/>
    </row>
    <row r="102" spans="1:11" ht="12.75">
      <c r="A102" s="59" t="s">
        <v>76</v>
      </c>
      <c r="B102" s="57" t="s">
        <v>433</v>
      </c>
      <c r="C102" s="539" t="s">
        <v>723</v>
      </c>
      <c r="D102" s="539"/>
      <c r="E102" s="539"/>
      <c r="F102" s="539"/>
      <c r="G102" s="539"/>
      <c r="H102" s="539"/>
      <c r="I102" s="539"/>
      <c r="J102" s="539"/>
      <c r="K102" s="539"/>
    </row>
    <row r="103" spans="1:11" ht="12.75">
      <c r="A103" s="59" t="s">
        <v>77</v>
      </c>
      <c r="B103" s="57" t="s">
        <v>433</v>
      </c>
      <c r="C103" s="539" t="s">
        <v>724</v>
      </c>
      <c r="D103" s="539"/>
      <c r="E103" s="539"/>
      <c r="F103" s="539"/>
      <c r="G103" s="539"/>
      <c r="H103" s="539"/>
      <c r="I103" s="539"/>
      <c r="J103" s="539"/>
      <c r="K103" s="539"/>
    </row>
    <row r="104" spans="1:11" ht="12.75">
      <c r="A104" s="59" t="s">
        <v>78</v>
      </c>
      <c r="B104" s="57" t="s">
        <v>433</v>
      </c>
      <c r="C104" s="539" t="s">
        <v>725</v>
      </c>
      <c r="D104" s="539"/>
      <c r="E104" s="539"/>
      <c r="F104" s="539"/>
      <c r="G104" s="539"/>
      <c r="H104" s="539"/>
      <c r="I104" s="539"/>
      <c r="J104" s="539"/>
      <c r="K104" s="539"/>
    </row>
    <row r="105" spans="1:11" ht="12.75">
      <c r="A105" s="86" t="s">
        <v>609</v>
      </c>
      <c r="B105" s="61" t="s">
        <v>433</v>
      </c>
      <c r="C105" s="537" t="s">
        <v>726</v>
      </c>
      <c r="D105" s="537"/>
      <c r="E105" s="537"/>
      <c r="F105" s="537"/>
      <c r="G105" s="537"/>
      <c r="H105" s="537"/>
      <c r="I105" s="537"/>
      <c r="J105" s="537"/>
      <c r="K105" s="537"/>
    </row>
    <row r="106" spans="1:11" ht="12.75">
      <c r="A106" s="59" t="s">
        <v>282</v>
      </c>
      <c r="B106" s="57"/>
      <c r="C106" s="541" t="s">
        <v>283</v>
      </c>
      <c r="D106" s="542"/>
      <c r="E106" s="542"/>
      <c r="F106" s="542"/>
      <c r="G106" s="542"/>
      <c r="H106" s="542"/>
      <c r="I106" s="542"/>
      <c r="J106" s="542"/>
      <c r="K106" s="543"/>
    </row>
    <row r="107" spans="1:11" ht="12.75">
      <c r="A107" s="59">
        <v>19</v>
      </c>
      <c r="B107" s="57"/>
      <c r="C107" s="541" t="s">
        <v>283</v>
      </c>
      <c r="D107" s="542"/>
      <c r="E107" s="542"/>
      <c r="F107" s="542"/>
      <c r="G107" s="542"/>
      <c r="H107" s="542"/>
      <c r="I107" s="542"/>
      <c r="J107" s="542"/>
      <c r="K107" s="543"/>
    </row>
    <row r="108" spans="1:11" ht="12.75">
      <c r="A108" s="60" t="s">
        <v>79</v>
      </c>
      <c r="B108" s="57" t="s">
        <v>433</v>
      </c>
      <c r="C108" s="539" t="s">
        <v>727</v>
      </c>
      <c r="D108" s="539"/>
      <c r="E108" s="539"/>
      <c r="F108" s="539"/>
      <c r="G108" s="539"/>
      <c r="H108" s="539"/>
      <c r="I108" s="539"/>
      <c r="J108" s="539"/>
      <c r="K108" s="539"/>
    </row>
    <row r="109" spans="1:11" ht="12.75">
      <c r="A109" s="59" t="s">
        <v>80</v>
      </c>
      <c r="B109" s="57" t="s">
        <v>433</v>
      </c>
      <c r="C109" s="539" t="s">
        <v>728</v>
      </c>
      <c r="D109" s="539"/>
      <c r="E109" s="539"/>
      <c r="F109" s="539"/>
      <c r="G109" s="539"/>
      <c r="H109" s="539"/>
      <c r="I109" s="539"/>
      <c r="J109" s="539"/>
      <c r="K109" s="539"/>
    </row>
    <row r="110" spans="1:11" ht="12.75">
      <c r="A110" s="86" t="s">
        <v>81</v>
      </c>
      <c r="B110" s="61" t="s">
        <v>433</v>
      </c>
      <c r="C110" s="537" t="s">
        <v>729</v>
      </c>
      <c r="D110" s="537"/>
      <c r="E110" s="537"/>
      <c r="F110" s="537"/>
      <c r="G110" s="537"/>
      <c r="H110" s="537"/>
      <c r="I110" s="537"/>
      <c r="J110" s="537"/>
      <c r="K110" s="537"/>
    </row>
    <row r="111" spans="1:11" ht="12.75">
      <c r="A111" s="59" t="s">
        <v>284</v>
      </c>
      <c r="B111" s="57"/>
      <c r="C111" s="541" t="s">
        <v>285</v>
      </c>
      <c r="D111" s="542"/>
      <c r="E111" s="542"/>
      <c r="F111" s="542"/>
      <c r="G111" s="542"/>
      <c r="H111" s="542"/>
      <c r="I111" s="542"/>
      <c r="J111" s="542"/>
      <c r="K111" s="543"/>
    </row>
    <row r="112" spans="1:11" ht="12.75">
      <c r="A112" s="59">
        <v>20</v>
      </c>
      <c r="B112" s="57"/>
      <c r="C112" s="541" t="s">
        <v>285</v>
      </c>
      <c r="D112" s="542"/>
      <c r="E112" s="542"/>
      <c r="F112" s="542"/>
      <c r="G112" s="542"/>
      <c r="H112" s="542"/>
      <c r="I112" s="542"/>
      <c r="J112" s="542"/>
      <c r="K112" s="543"/>
    </row>
    <row r="113" spans="1:11" ht="12.75">
      <c r="A113" s="60" t="s">
        <v>82</v>
      </c>
      <c r="B113" s="57" t="s">
        <v>430</v>
      </c>
      <c r="C113" s="539" t="s">
        <v>730</v>
      </c>
      <c r="D113" s="539"/>
      <c r="E113" s="539"/>
      <c r="F113" s="539"/>
      <c r="G113" s="539"/>
      <c r="H113" s="539"/>
      <c r="I113" s="539"/>
      <c r="J113" s="539"/>
      <c r="K113" s="539"/>
    </row>
    <row r="114" spans="1:11" ht="12.75">
      <c r="A114" s="59" t="s">
        <v>83</v>
      </c>
      <c r="B114" s="57" t="s">
        <v>430</v>
      </c>
      <c r="C114" s="539" t="s">
        <v>743</v>
      </c>
      <c r="D114" s="539"/>
      <c r="E114" s="539"/>
      <c r="F114" s="539"/>
      <c r="G114" s="539"/>
      <c r="H114" s="539"/>
      <c r="I114" s="539"/>
      <c r="J114" s="539"/>
      <c r="K114" s="539"/>
    </row>
    <row r="115" spans="1:11" ht="12.75">
      <c r="A115" s="59" t="s">
        <v>84</v>
      </c>
      <c r="B115" s="57" t="s">
        <v>430</v>
      </c>
      <c r="C115" s="539" t="s">
        <v>731</v>
      </c>
      <c r="D115" s="539"/>
      <c r="E115" s="539"/>
      <c r="F115" s="539"/>
      <c r="G115" s="539"/>
      <c r="H115" s="539"/>
      <c r="I115" s="539"/>
      <c r="J115" s="539"/>
      <c r="K115" s="539"/>
    </row>
    <row r="116" spans="1:11" ht="12.75">
      <c r="A116" s="59" t="s">
        <v>610</v>
      </c>
      <c r="B116" s="57" t="s">
        <v>430</v>
      </c>
      <c r="C116" s="539" t="s">
        <v>732</v>
      </c>
      <c r="D116" s="539"/>
      <c r="E116" s="539"/>
      <c r="F116" s="539"/>
      <c r="G116" s="539"/>
      <c r="H116" s="539"/>
      <c r="I116" s="539"/>
      <c r="J116" s="539"/>
      <c r="K116" s="539"/>
    </row>
    <row r="117" spans="1:11" ht="12.75">
      <c r="A117" s="59" t="s">
        <v>611</v>
      </c>
      <c r="B117" s="57" t="s">
        <v>430</v>
      </c>
      <c r="C117" s="539" t="s">
        <v>733</v>
      </c>
      <c r="D117" s="539"/>
      <c r="E117" s="539"/>
      <c r="F117" s="539"/>
      <c r="G117" s="539"/>
      <c r="H117" s="539"/>
      <c r="I117" s="539"/>
      <c r="J117" s="539"/>
      <c r="K117" s="539"/>
    </row>
    <row r="118" spans="1:11" ht="12.75">
      <c r="A118" s="86" t="s">
        <v>612</v>
      </c>
      <c r="B118" s="61" t="s">
        <v>430</v>
      </c>
      <c r="C118" s="537" t="s">
        <v>734</v>
      </c>
      <c r="D118" s="537"/>
      <c r="E118" s="537"/>
      <c r="F118" s="537"/>
      <c r="G118" s="537"/>
      <c r="H118" s="537"/>
      <c r="I118" s="537"/>
      <c r="J118" s="537"/>
      <c r="K118" s="537"/>
    </row>
    <row r="119" spans="1:11" ht="12.75">
      <c r="A119" s="59" t="s">
        <v>454</v>
      </c>
      <c r="B119" s="57"/>
      <c r="C119" s="541" t="s">
        <v>286</v>
      </c>
      <c r="D119" s="542"/>
      <c r="E119" s="542"/>
      <c r="F119" s="542"/>
      <c r="G119" s="542"/>
      <c r="H119" s="542"/>
      <c r="I119" s="542"/>
      <c r="J119" s="542"/>
      <c r="K119" s="543"/>
    </row>
    <row r="120" spans="1:11" ht="12.75">
      <c r="A120" s="59">
        <v>21</v>
      </c>
      <c r="B120" s="57"/>
      <c r="C120" s="541" t="s">
        <v>544</v>
      </c>
      <c r="D120" s="542"/>
      <c r="E120" s="542"/>
      <c r="F120" s="542"/>
      <c r="G120" s="542"/>
      <c r="H120" s="542"/>
      <c r="I120" s="542"/>
      <c r="J120" s="542"/>
      <c r="K120" s="543"/>
    </row>
    <row r="121" spans="1:11" ht="12.75">
      <c r="A121" s="60" t="s">
        <v>85</v>
      </c>
      <c r="B121" s="57" t="s">
        <v>430</v>
      </c>
      <c r="C121" s="539" t="s">
        <v>735</v>
      </c>
      <c r="D121" s="539"/>
      <c r="E121" s="539"/>
      <c r="F121" s="539"/>
      <c r="G121" s="539"/>
      <c r="H121" s="539"/>
      <c r="I121" s="539"/>
      <c r="J121" s="539"/>
      <c r="K121" s="539"/>
    </row>
    <row r="122" spans="1:11" ht="12.75">
      <c r="A122" s="60" t="s">
        <v>86</v>
      </c>
      <c r="B122" s="58" t="s">
        <v>430</v>
      </c>
      <c r="C122" s="539" t="s">
        <v>736</v>
      </c>
      <c r="D122" s="539"/>
      <c r="E122" s="539"/>
      <c r="F122" s="539"/>
      <c r="G122" s="539"/>
      <c r="H122" s="539"/>
      <c r="I122" s="539"/>
      <c r="J122" s="539"/>
      <c r="K122" s="539"/>
    </row>
    <row r="123" spans="1:11" ht="12.75">
      <c r="A123" s="60" t="s">
        <v>87</v>
      </c>
      <c r="B123" s="57" t="s">
        <v>430</v>
      </c>
      <c r="C123" s="539" t="s">
        <v>744</v>
      </c>
      <c r="D123" s="539"/>
      <c r="E123" s="539"/>
      <c r="F123" s="539"/>
      <c r="G123" s="539"/>
      <c r="H123" s="539"/>
      <c r="I123" s="539"/>
      <c r="J123" s="539"/>
      <c r="K123" s="539"/>
    </row>
    <row r="124" spans="1:11" ht="12.75">
      <c r="A124" s="60" t="s">
        <v>88</v>
      </c>
      <c r="B124" s="57" t="s">
        <v>430</v>
      </c>
      <c r="C124" s="539" t="s">
        <v>737</v>
      </c>
      <c r="D124" s="539"/>
      <c r="E124" s="539"/>
      <c r="F124" s="539"/>
      <c r="G124" s="539"/>
      <c r="H124" s="539"/>
      <c r="I124" s="539"/>
      <c r="J124" s="539"/>
      <c r="K124" s="539"/>
    </row>
    <row r="125" spans="1:11" ht="12.75">
      <c r="A125" s="60" t="s">
        <v>89</v>
      </c>
      <c r="B125" s="57" t="s">
        <v>430</v>
      </c>
      <c r="C125" s="539" t="s">
        <v>738</v>
      </c>
      <c r="D125" s="539"/>
      <c r="E125" s="539"/>
      <c r="F125" s="539"/>
      <c r="G125" s="539"/>
      <c r="H125" s="539"/>
      <c r="I125" s="539"/>
      <c r="J125" s="539"/>
      <c r="K125" s="539"/>
    </row>
    <row r="126" spans="1:11" ht="12.75">
      <c r="A126" s="60" t="s">
        <v>90</v>
      </c>
      <c r="B126" s="57" t="s">
        <v>430</v>
      </c>
      <c r="C126" s="539" t="s">
        <v>739</v>
      </c>
      <c r="D126" s="539"/>
      <c r="E126" s="539"/>
      <c r="F126" s="539"/>
      <c r="G126" s="539"/>
      <c r="H126" s="539"/>
      <c r="I126" s="539"/>
      <c r="J126" s="539"/>
      <c r="K126" s="539"/>
    </row>
    <row r="127" spans="1:11" ht="12.75">
      <c r="A127" s="94" t="s">
        <v>91</v>
      </c>
      <c r="B127" s="90" t="s">
        <v>430</v>
      </c>
      <c r="C127" s="540" t="s">
        <v>740</v>
      </c>
      <c r="D127" s="540"/>
      <c r="E127" s="540"/>
      <c r="F127" s="540"/>
      <c r="G127" s="540"/>
      <c r="H127" s="540"/>
      <c r="I127" s="540"/>
      <c r="J127" s="540"/>
      <c r="K127" s="540"/>
    </row>
    <row r="128" spans="1:11" ht="12.75">
      <c r="A128" s="60" t="s">
        <v>287</v>
      </c>
      <c r="B128" s="57"/>
      <c r="C128" s="541" t="s">
        <v>288</v>
      </c>
      <c r="D128" s="542"/>
      <c r="E128" s="542"/>
      <c r="F128" s="542"/>
      <c r="G128" s="542"/>
      <c r="H128" s="542"/>
      <c r="I128" s="542"/>
      <c r="J128" s="542"/>
      <c r="K128" s="543"/>
    </row>
    <row r="129" spans="1:11" ht="12.75">
      <c r="A129" s="60" t="s">
        <v>615</v>
      </c>
      <c r="B129" s="58" t="s">
        <v>433</v>
      </c>
      <c r="C129" s="539" t="s">
        <v>741</v>
      </c>
      <c r="D129" s="539"/>
      <c r="E129" s="539"/>
      <c r="F129" s="539"/>
      <c r="G129" s="539"/>
      <c r="H129" s="539"/>
      <c r="I129" s="539"/>
      <c r="J129" s="539"/>
      <c r="K129" s="539"/>
    </row>
    <row r="130" spans="1:11" ht="12.75">
      <c r="A130" s="60" t="s">
        <v>616</v>
      </c>
      <c r="B130" s="58" t="s">
        <v>433</v>
      </c>
      <c r="C130" s="539" t="s">
        <v>742</v>
      </c>
      <c r="D130" s="539"/>
      <c r="E130" s="539"/>
      <c r="F130" s="539"/>
      <c r="G130" s="539"/>
      <c r="H130" s="539"/>
      <c r="I130" s="539"/>
      <c r="J130" s="539"/>
      <c r="K130" s="539"/>
    </row>
    <row r="131" spans="1:11" ht="12.75">
      <c r="A131" s="70" t="s">
        <v>617</v>
      </c>
      <c r="B131" s="57" t="s">
        <v>433</v>
      </c>
      <c r="C131" s="539" t="s">
        <v>745</v>
      </c>
      <c r="D131" s="539"/>
      <c r="E131" s="539"/>
      <c r="F131" s="539"/>
      <c r="G131" s="539"/>
      <c r="H131" s="539"/>
      <c r="I131" s="539"/>
      <c r="J131" s="539"/>
      <c r="K131" s="539"/>
    </row>
    <row r="132" spans="1:11" ht="12.75">
      <c r="A132" s="70" t="s">
        <v>618</v>
      </c>
      <c r="B132" s="57" t="s">
        <v>433</v>
      </c>
      <c r="C132" s="539" t="s">
        <v>746</v>
      </c>
      <c r="D132" s="539"/>
      <c r="E132" s="539"/>
      <c r="F132" s="539"/>
      <c r="G132" s="539"/>
      <c r="H132" s="539"/>
      <c r="I132" s="539"/>
      <c r="J132" s="539"/>
      <c r="K132" s="539"/>
    </row>
    <row r="133" spans="1:11" ht="12.75">
      <c r="A133" s="70" t="s">
        <v>619</v>
      </c>
      <c r="B133" s="57" t="s">
        <v>433</v>
      </c>
      <c r="C133" s="539" t="s">
        <v>747</v>
      </c>
      <c r="D133" s="539"/>
      <c r="E133" s="539"/>
      <c r="F133" s="539"/>
      <c r="G133" s="539"/>
      <c r="H133" s="539"/>
      <c r="I133" s="539"/>
      <c r="J133" s="539"/>
      <c r="K133" s="539"/>
    </row>
    <row r="134" spans="1:11" ht="12.75">
      <c r="A134" s="70" t="s">
        <v>92</v>
      </c>
      <c r="B134" s="57" t="s">
        <v>433</v>
      </c>
      <c r="C134" s="539" t="s">
        <v>748</v>
      </c>
      <c r="D134" s="539"/>
      <c r="E134" s="539"/>
      <c r="F134" s="539"/>
      <c r="G134" s="539"/>
      <c r="H134" s="539"/>
      <c r="I134" s="539"/>
      <c r="J134" s="539"/>
      <c r="K134" s="539"/>
    </row>
    <row r="135" spans="1:11" ht="12.75">
      <c r="A135" s="70" t="s">
        <v>93</v>
      </c>
      <c r="B135" s="57" t="s">
        <v>433</v>
      </c>
      <c r="C135" s="539" t="s">
        <v>749</v>
      </c>
      <c r="D135" s="539"/>
      <c r="E135" s="539"/>
      <c r="F135" s="539"/>
      <c r="G135" s="539"/>
      <c r="H135" s="539"/>
      <c r="I135" s="539"/>
      <c r="J135" s="539"/>
      <c r="K135" s="539"/>
    </row>
    <row r="136" spans="1:11" ht="12.75">
      <c r="A136" s="70" t="s">
        <v>94</v>
      </c>
      <c r="B136" s="57" t="s">
        <v>433</v>
      </c>
      <c r="C136" s="539" t="s">
        <v>750</v>
      </c>
      <c r="D136" s="539"/>
      <c r="E136" s="539"/>
      <c r="F136" s="539"/>
      <c r="G136" s="539"/>
      <c r="H136" s="539"/>
      <c r="I136" s="539"/>
      <c r="J136" s="539"/>
      <c r="K136" s="539"/>
    </row>
    <row r="137" spans="1:11" ht="12.75">
      <c r="A137" s="70" t="s">
        <v>95</v>
      </c>
      <c r="B137" s="57" t="s">
        <v>433</v>
      </c>
      <c r="C137" s="539" t="s">
        <v>751</v>
      </c>
      <c r="D137" s="539"/>
      <c r="E137" s="539"/>
      <c r="F137" s="539"/>
      <c r="G137" s="539"/>
      <c r="H137" s="539"/>
      <c r="I137" s="539"/>
      <c r="J137" s="539"/>
      <c r="K137" s="539"/>
    </row>
    <row r="138" spans="1:11" ht="12.75">
      <c r="A138" s="70" t="s">
        <v>96</v>
      </c>
      <c r="B138" s="57" t="s">
        <v>433</v>
      </c>
      <c r="C138" s="539" t="s">
        <v>752</v>
      </c>
      <c r="D138" s="539"/>
      <c r="E138" s="539"/>
      <c r="F138" s="539"/>
      <c r="G138" s="539"/>
      <c r="H138" s="539"/>
      <c r="I138" s="539"/>
      <c r="J138" s="539"/>
      <c r="K138" s="539"/>
    </row>
    <row r="139" spans="1:11" ht="12.75">
      <c r="A139" s="70" t="s">
        <v>97</v>
      </c>
      <c r="B139" s="57" t="s">
        <v>433</v>
      </c>
      <c r="C139" s="539" t="s">
        <v>753</v>
      </c>
      <c r="D139" s="539"/>
      <c r="E139" s="539"/>
      <c r="F139" s="539"/>
      <c r="G139" s="539"/>
      <c r="H139" s="539"/>
      <c r="I139" s="539"/>
      <c r="J139" s="539"/>
      <c r="K139" s="539"/>
    </row>
    <row r="140" spans="1:11" ht="12.75">
      <c r="A140" s="70" t="s">
        <v>98</v>
      </c>
      <c r="B140" s="57" t="s">
        <v>433</v>
      </c>
      <c r="C140" s="539" t="s">
        <v>754</v>
      </c>
      <c r="D140" s="539"/>
      <c r="E140" s="539"/>
      <c r="F140" s="539"/>
      <c r="G140" s="539"/>
      <c r="H140" s="539"/>
      <c r="I140" s="539"/>
      <c r="J140" s="539"/>
      <c r="K140" s="539"/>
    </row>
    <row r="141" spans="1:11" ht="12.75">
      <c r="A141" s="73" t="s">
        <v>99</v>
      </c>
      <c r="B141" s="61" t="s">
        <v>433</v>
      </c>
      <c r="C141" s="537" t="s">
        <v>755</v>
      </c>
      <c r="D141" s="537"/>
      <c r="E141" s="537"/>
      <c r="F141" s="537"/>
      <c r="G141" s="537"/>
      <c r="H141" s="537"/>
      <c r="I141" s="537"/>
      <c r="J141" s="537"/>
      <c r="K141" s="537"/>
    </row>
    <row r="142" spans="1:11" ht="12.75">
      <c r="A142" s="70" t="s">
        <v>289</v>
      </c>
      <c r="B142" s="57"/>
      <c r="C142" s="541" t="s">
        <v>291</v>
      </c>
      <c r="D142" s="542"/>
      <c r="E142" s="542"/>
      <c r="F142" s="542"/>
      <c r="G142" s="542"/>
      <c r="H142" s="542"/>
      <c r="I142" s="542"/>
      <c r="J142" s="542"/>
      <c r="K142" s="543"/>
    </row>
    <row r="143" spans="1:11" ht="12.75">
      <c r="A143" s="70" t="s">
        <v>290</v>
      </c>
      <c r="B143" s="57"/>
      <c r="C143" s="541" t="s">
        <v>291</v>
      </c>
      <c r="D143" s="542"/>
      <c r="E143" s="542"/>
      <c r="F143" s="542"/>
      <c r="G143" s="542"/>
      <c r="H143" s="542"/>
      <c r="I143" s="542"/>
      <c r="J143" s="542"/>
      <c r="K143" s="543"/>
    </row>
    <row r="144" spans="1:11" ht="12.75">
      <c r="A144" s="70" t="s">
        <v>622</v>
      </c>
      <c r="B144" s="57" t="s">
        <v>434</v>
      </c>
      <c r="C144" s="539" t="s">
        <v>756</v>
      </c>
      <c r="D144" s="539"/>
      <c r="E144" s="539"/>
      <c r="F144" s="539"/>
      <c r="G144" s="539"/>
      <c r="H144" s="539"/>
      <c r="I144" s="539"/>
      <c r="J144" s="539"/>
      <c r="K144" s="539"/>
    </row>
    <row r="145" spans="1:11" ht="12.75">
      <c r="A145" s="70" t="s">
        <v>620</v>
      </c>
      <c r="B145" s="57" t="s">
        <v>434</v>
      </c>
      <c r="C145" s="539" t="s">
        <v>757</v>
      </c>
      <c r="D145" s="539"/>
      <c r="E145" s="539"/>
      <c r="F145" s="539"/>
      <c r="G145" s="539"/>
      <c r="H145" s="539"/>
      <c r="I145" s="539"/>
      <c r="J145" s="539"/>
      <c r="K145" s="539"/>
    </row>
    <row r="146" spans="1:11" ht="12.75">
      <c r="A146" s="73" t="s">
        <v>621</v>
      </c>
      <c r="B146" s="61" t="s">
        <v>434</v>
      </c>
      <c r="C146" s="537" t="s">
        <v>758</v>
      </c>
      <c r="D146" s="537"/>
      <c r="E146" s="537"/>
      <c r="F146" s="537"/>
      <c r="G146" s="537"/>
      <c r="H146" s="537"/>
      <c r="I146" s="537"/>
      <c r="J146" s="537"/>
      <c r="K146" s="537"/>
    </row>
    <row r="147" spans="1:11" ht="12.75">
      <c r="A147" s="70" t="s">
        <v>292</v>
      </c>
      <c r="B147" s="57"/>
      <c r="C147" s="541" t="s">
        <v>294</v>
      </c>
      <c r="D147" s="542"/>
      <c r="E147" s="542"/>
      <c r="F147" s="542"/>
      <c r="G147" s="542"/>
      <c r="H147" s="542"/>
      <c r="I147" s="542"/>
      <c r="J147" s="542"/>
      <c r="K147" s="543"/>
    </row>
    <row r="148" spans="1:11" ht="12.75">
      <c r="A148" s="70" t="s">
        <v>293</v>
      </c>
      <c r="B148" s="57"/>
      <c r="C148" s="541" t="s">
        <v>294</v>
      </c>
      <c r="D148" s="542"/>
      <c r="E148" s="542"/>
      <c r="F148" s="542"/>
      <c r="G148" s="542"/>
      <c r="H148" s="542"/>
      <c r="I148" s="542"/>
      <c r="J148" s="542"/>
      <c r="K148" s="543"/>
    </row>
    <row r="149" spans="1:11" ht="12.75">
      <c r="A149" s="70" t="s">
        <v>100</v>
      </c>
      <c r="B149" s="57" t="s">
        <v>430</v>
      </c>
      <c r="C149" s="539" t="s">
        <v>759</v>
      </c>
      <c r="D149" s="539"/>
      <c r="E149" s="539"/>
      <c r="F149" s="539"/>
      <c r="G149" s="539"/>
      <c r="H149" s="539"/>
      <c r="I149" s="539"/>
      <c r="J149" s="539"/>
      <c r="K149" s="539"/>
    </row>
    <row r="150" spans="1:11" ht="12.75">
      <c r="A150" s="70" t="s">
        <v>101</v>
      </c>
      <c r="B150" s="57" t="s">
        <v>430</v>
      </c>
      <c r="C150" s="539" t="s">
        <v>760</v>
      </c>
      <c r="D150" s="539"/>
      <c r="E150" s="539"/>
      <c r="F150" s="539"/>
      <c r="G150" s="539"/>
      <c r="H150" s="539"/>
      <c r="I150" s="539"/>
      <c r="J150" s="539"/>
      <c r="K150" s="539"/>
    </row>
    <row r="151" spans="1:11" ht="12.75">
      <c r="A151" s="70" t="s">
        <v>102</v>
      </c>
      <c r="B151" s="57" t="s">
        <v>430</v>
      </c>
      <c r="C151" s="539" t="s">
        <v>761</v>
      </c>
      <c r="D151" s="539"/>
      <c r="E151" s="539"/>
      <c r="F151" s="539"/>
      <c r="G151" s="539"/>
      <c r="H151" s="539"/>
      <c r="I151" s="539"/>
      <c r="J151" s="539"/>
      <c r="K151" s="539"/>
    </row>
    <row r="152" spans="1:11" ht="12.75">
      <c r="A152" s="70" t="s">
        <v>103</v>
      </c>
      <c r="B152" s="57" t="s">
        <v>430</v>
      </c>
      <c r="C152" s="539" t="s">
        <v>762</v>
      </c>
      <c r="D152" s="539"/>
      <c r="E152" s="539"/>
      <c r="F152" s="539"/>
      <c r="G152" s="539"/>
      <c r="H152" s="539"/>
      <c r="I152" s="539"/>
      <c r="J152" s="539"/>
      <c r="K152" s="539"/>
    </row>
    <row r="153" spans="1:11" ht="12.75">
      <c r="A153" s="70" t="s">
        <v>104</v>
      </c>
      <c r="B153" s="57" t="s">
        <v>430</v>
      </c>
      <c r="C153" s="539" t="s">
        <v>763</v>
      </c>
      <c r="D153" s="539"/>
      <c r="E153" s="539"/>
      <c r="F153" s="539"/>
      <c r="G153" s="539"/>
      <c r="H153" s="539"/>
      <c r="I153" s="539"/>
      <c r="J153" s="539"/>
      <c r="K153" s="539"/>
    </row>
    <row r="154" spans="1:11" ht="12.75">
      <c r="A154" s="70" t="s">
        <v>105</v>
      </c>
      <c r="B154" s="57" t="s">
        <v>430</v>
      </c>
      <c r="C154" s="539" t="s">
        <v>764</v>
      </c>
      <c r="D154" s="539"/>
      <c r="E154" s="539"/>
      <c r="F154" s="539"/>
      <c r="G154" s="539"/>
      <c r="H154" s="539"/>
      <c r="I154" s="539"/>
      <c r="J154" s="539"/>
      <c r="K154" s="539"/>
    </row>
    <row r="155" spans="1:11" ht="12.75">
      <c r="A155" s="70" t="s">
        <v>106</v>
      </c>
      <c r="B155" s="57" t="s">
        <v>430</v>
      </c>
      <c r="C155" s="539" t="s">
        <v>765</v>
      </c>
      <c r="D155" s="539"/>
      <c r="E155" s="539"/>
      <c r="F155" s="539"/>
      <c r="G155" s="539"/>
      <c r="H155" s="539"/>
      <c r="I155" s="539"/>
      <c r="J155" s="539"/>
      <c r="K155" s="539"/>
    </row>
    <row r="156" spans="1:11" ht="12.75">
      <c r="A156" s="70" t="s">
        <v>107</v>
      </c>
      <c r="B156" s="57" t="s">
        <v>430</v>
      </c>
      <c r="C156" s="539" t="s">
        <v>766</v>
      </c>
      <c r="D156" s="539"/>
      <c r="E156" s="539"/>
      <c r="F156" s="539"/>
      <c r="G156" s="539"/>
      <c r="H156" s="539"/>
      <c r="I156" s="539"/>
      <c r="J156" s="539"/>
      <c r="K156" s="539"/>
    </row>
    <row r="157" spans="1:11" ht="12.75">
      <c r="A157" s="70" t="s">
        <v>108</v>
      </c>
      <c r="B157" s="57" t="s">
        <v>430</v>
      </c>
      <c r="C157" s="539" t="s">
        <v>767</v>
      </c>
      <c r="D157" s="539"/>
      <c r="E157" s="539"/>
      <c r="F157" s="539"/>
      <c r="G157" s="539"/>
      <c r="H157" s="539"/>
      <c r="I157" s="539"/>
      <c r="J157" s="539"/>
      <c r="K157" s="539"/>
    </row>
    <row r="158" spans="1:11" ht="12.75">
      <c r="A158" s="70" t="s">
        <v>109</v>
      </c>
      <c r="B158" s="57" t="s">
        <v>433</v>
      </c>
      <c r="C158" s="539" t="s">
        <v>768</v>
      </c>
      <c r="D158" s="539"/>
      <c r="E158" s="539"/>
      <c r="F158" s="539"/>
      <c r="G158" s="539"/>
      <c r="H158" s="539"/>
      <c r="I158" s="539"/>
      <c r="J158" s="539"/>
      <c r="K158" s="539"/>
    </row>
    <row r="159" spans="1:11" ht="12.75">
      <c r="A159" s="70" t="s">
        <v>110</v>
      </c>
      <c r="B159" s="57" t="s">
        <v>433</v>
      </c>
      <c r="C159" s="539" t="s">
        <v>769</v>
      </c>
      <c r="D159" s="539"/>
      <c r="E159" s="539"/>
      <c r="F159" s="539"/>
      <c r="G159" s="539"/>
      <c r="H159" s="539"/>
      <c r="I159" s="539"/>
      <c r="J159" s="539"/>
      <c r="K159" s="539"/>
    </row>
    <row r="160" spans="1:11" ht="12.75">
      <c r="A160" s="70" t="s">
        <v>111</v>
      </c>
      <c r="B160" s="57" t="s">
        <v>433</v>
      </c>
      <c r="C160" s="539" t="s">
        <v>770</v>
      </c>
      <c r="D160" s="539"/>
      <c r="E160" s="539"/>
      <c r="F160" s="539"/>
      <c r="G160" s="539"/>
      <c r="H160" s="539"/>
      <c r="I160" s="539"/>
      <c r="J160" s="539"/>
      <c r="K160" s="539"/>
    </row>
    <row r="161" spans="1:11" ht="12.75">
      <c r="A161" s="70" t="s">
        <v>112</v>
      </c>
      <c r="B161" s="57" t="s">
        <v>433</v>
      </c>
      <c r="C161" s="539" t="s">
        <v>771</v>
      </c>
      <c r="D161" s="539"/>
      <c r="E161" s="539"/>
      <c r="F161" s="539"/>
      <c r="G161" s="539"/>
      <c r="H161" s="539"/>
      <c r="I161" s="539"/>
      <c r="J161" s="539"/>
      <c r="K161" s="539"/>
    </row>
    <row r="162" spans="1:11" ht="12.75">
      <c r="A162" s="70" t="s">
        <v>113</v>
      </c>
      <c r="B162" s="57" t="s">
        <v>430</v>
      </c>
      <c r="C162" s="539" t="s">
        <v>772</v>
      </c>
      <c r="D162" s="539"/>
      <c r="E162" s="539"/>
      <c r="F162" s="539"/>
      <c r="G162" s="539"/>
      <c r="H162" s="539"/>
      <c r="I162" s="539"/>
      <c r="J162" s="539"/>
      <c r="K162" s="539"/>
    </row>
    <row r="163" spans="1:11" ht="12.75">
      <c r="A163" s="70" t="s">
        <v>114</v>
      </c>
      <c r="B163" s="57" t="s">
        <v>430</v>
      </c>
      <c r="C163" s="539" t="s">
        <v>773</v>
      </c>
      <c r="D163" s="539"/>
      <c r="E163" s="539"/>
      <c r="F163" s="539"/>
      <c r="G163" s="539"/>
      <c r="H163" s="539"/>
      <c r="I163" s="539"/>
      <c r="J163" s="539"/>
      <c r="K163" s="539"/>
    </row>
    <row r="164" spans="1:11" ht="12.75">
      <c r="A164" s="70" t="s">
        <v>115</v>
      </c>
      <c r="B164" s="57" t="s">
        <v>430</v>
      </c>
      <c r="C164" s="539" t="s">
        <v>774</v>
      </c>
      <c r="D164" s="539"/>
      <c r="E164" s="539"/>
      <c r="F164" s="539"/>
      <c r="G164" s="539"/>
      <c r="H164" s="539"/>
      <c r="I164" s="539"/>
      <c r="J164" s="539"/>
      <c r="K164" s="539"/>
    </row>
    <row r="165" spans="1:11" ht="12.75">
      <c r="A165" s="70" t="s">
        <v>116</v>
      </c>
      <c r="B165" s="57" t="s">
        <v>430</v>
      </c>
      <c r="C165" s="539" t="s">
        <v>775</v>
      </c>
      <c r="D165" s="539"/>
      <c r="E165" s="539"/>
      <c r="F165" s="539"/>
      <c r="G165" s="539"/>
      <c r="H165" s="539"/>
      <c r="I165" s="539"/>
      <c r="J165" s="539"/>
      <c r="K165" s="539"/>
    </row>
    <row r="166" spans="1:11" ht="12.75">
      <c r="A166" s="70" t="s">
        <v>117</v>
      </c>
      <c r="B166" s="57" t="s">
        <v>430</v>
      </c>
      <c r="C166" s="539" t="s">
        <v>776</v>
      </c>
      <c r="D166" s="539"/>
      <c r="E166" s="539"/>
      <c r="F166" s="539"/>
      <c r="G166" s="539"/>
      <c r="H166" s="539"/>
      <c r="I166" s="539"/>
      <c r="J166" s="539"/>
      <c r="K166" s="539"/>
    </row>
    <row r="167" spans="1:11" ht="12.75">
      <c r="A167" s="70" t="s">
        <v>118</v>
      </c>
      <c r="B167" s="57" t="s">
        <v>430</v>
      </c>
      <c r="C167" s="539" t="s">
        <v>777</v>
      </c>
      <c r="D167" s="539"/>
      <c r="E167" s="539"/>
      <c r="F167" s="539"/>
      <c r="G167" s="539"/>
      <c r="H167" s="539"/>
      <c r="I167" s="539"/>
      <c r="J167" s="539"/>
      <c r="K167" s="539"/>
    </row>
    <row r="168" spans="1:11" ht="12.75">
      <c r="A168" s="73" t="s">
        <v>119</v>
      </c>
      <c r="B168" s="61" t="s">
        <v>430</v>
      </c>
      <c r="C168" s="537" t="s">
        <v>778</v>
      </c>
      <c r="D168" s="537"/>
      <c r="E168" s="537"/>
      <c r="F168" s="537"/>
      <c r="G168" s="537"/>
      <c r="H168" s="537"/>
      <c r="I168" s="537"/>
      <c r="J168" s="537"/>
      <c r="K168" s="537"/>
    </row>
    <row r="169" spans="1:11" ht="12.75">
      <c r="A169" s="70" t="s">
        <v>295</v>
      </c>
      <c r="B169" s="57"/>
      <c r="C169" s="541" t="s">
        <v>297</v>
      </c>
      <c r="D169" s="542"/>
      <c r="E169" s="542"/>
      <c r="F169" s="542"/>
      <c r="G169" s="542"/>
      <c r="H169" s="542"/>
      <c r="I169" s="542"/>
      <c r="J169" s="542"/>
      <c r="K169" s="543"/>
    </row>
    <row r="170" spans="1:11" ht="12.75">
      <c r="A170" s="70" t="s">
        <v>296</v>
      </c>
      <c r="B170" s="57"/>
      <c r="C170" s="541" t="s">
        <v>297</v>
      </c>
      <c r="D170" s="542"/>
      <c r="E170" s="542"/>
      <c r="F170" s="542"/>
      <c r="G170" s="542"/>
      <c r="H170" s="542"/>
      <c r="I170" s="542"/>
      <c r="J170" s="542"/>
      <c r="K170" s="543"/>
    </row>
    <row r="171" spans="1:11" ht="12.75">
      <c r="A171" s="70" t="s">
        <v>120</v>
      </c>
      <c r="B171" s="57" t="s">
        <v>430</v>
      </c>
      <c r="C171" s="539" t="s">
        <v>779</v>
      </c>
      <c r="D171" s="539"/>
      <c r="E171" s="539"/>
      <c r="F171" s="539"/>
      <c r="G171" s="539"/>
      <c r="H171" s="539"/>
      <c r="I171" s="539"/>
      <c r="J171" s="539"/>
      <c r="K171" s="539"/>
    </row>
    <row r="172" spans="1:11" ht="12.75">
      <c r="A172" s="70" t="s">
        <v>623</v>
      </c>
      <c r="B172" s="57" t="s">
        <v>430</v>
      </c>
      <c r="C172" s="539" t="s">
        <v>828</v>
      </c>
      <c r="D172" s="539"/>
      <c r="E172" s="539"/>
      <c r="F172" s="539"/>
      <c r="G172" s="539"/>
      <c r="H172" s="539"/>
      <c r="I172" s="539"/>
      <c r="J172" s="539"/>
      <c r="K172" s="539"/>
    </row>
    <row r="173" spans="1:11" ht="12.75">
      <c r="A173" s="70" t="s">
        <v>121</v>
      </c>
      <c r="B173" s="57" t="s">
        <v>430</v>
      </c>
      <c r="C173" s="539" t="s">
        <v>829</v>
      </c>
      <c r="D173" s="539"/>
      <c r="E173" s="539"/>
      <c r="F173" s="539"/>
      <c r="G173" s="539"/>
      <c r="H173" s="539"/>
      <c r="I173" s="539"/>
      <c r="J173" s="539"/>
      <c r="K173" s="539"/>
    </row>
    <row r="174" spans="1:11" ht="12.75">
      <c r="A174" s="70" t="s">
        <v>122</v>
      </c>
      <c r="B174" s="57" t="s">
        <v>430</v>
      </c>
      <c r="C174" s="539" t="s">
        <v>830</v>
      </c>
      <c r="D174" s="539"/>
      <c r="E174" s="539"/>
      <c r="F174" s="539"/>
      <c r="G174" s="539"/>
      <c r="H174" s="539"/>
      <c r="I174" s="539"/>
      <c r="J174" s="539"/>
      <c r="K174" s="539"/>
    </row>
    <row r="175" spans="1:11" ht="12.75">
      <c r="A175" s="70" t="s">
        <v>123</v>
      </c>
      <c r="B175" s="57" t="s">
        <v>430</v>
      </c>
      <c r="C175" s="539" t="s">
        <v>853</v>
      </c>
      <c r="D175" s="539"/>
      <c r="E175" s="539"/>
      <c r="F175" s="539"/>
      <c r="G175" s="539"/>
      <c r="H175" s="539"/>
      <c r="I175" s="539"/>
      <c r="J175" s="539"/>
      <c r="K175" s="539"/>
    </row>
    <row r="176" spans="1:11" ht="12.75">
      <c r="A176" s="70" t="s">
        <v>125</v>
      </c>
      <c r="B176" s="57" t="s">
        <v>430</v>
      </c>
      <c r="C176" s="539" t="s">
        <v>831</v>
      </c>
      <c r="D176" s="539"/>
      <c r="E176" s="539"/>
      <c r="F176" s="539"/>
      <c r="G176" s="539"/>
      <c r="H176" s="539"/>
      <c r="I176" s="539"/>
      <c r="J176" s="539"/>
      <c r="K176" s="539"/>
    </row>
    <row r="177" spans="1:11" ht="12.75">
      <c r="A177" s="73" t="s">
        <v>124</v>
      </c>
      <c r="B177" s="61" t="s">
        <v>430</v>
      </c>
      <c r="C177" s="537" t="s">
        <v>832</v>
      </c>
      <c r="D177" s="537"/>
      <c r="E177" s="537"/>
      <c r="F177" s="537"/>
      <c r="G177" s="537"/>
      <c r="H177" s="537"/>
      <c r="I177" s="537"/>
      <c r="J177" s="537"/>
      <c r="K177" s="537"/>
    </row>
    <row r="178" spans="1:11" ht="12.75">
      <c r="A178" s="70" t="s">
        <v>298</v>
      </c>
      <c r="B178" s="57"/>
      <c r="C178" s="541" t="s">
        <v>300</v>
      </c>
      <c r="D178" s="542"/>
      <c r="E178" s="542"/>
      <c r="F178" s="542"/>
      <c r="G178" s="542"/>
      <c r="H178" s="542"/>
      <c r="I178" s="542"/>
      <c r="J178" s="542"/>
      <c r="K178" s="543"/>
    </row>
    <row r="179" spans="1:11" ht="12.75">
      <c r="A179" s="70" t="s">
        <v>299</v>
      </c>
      <c r="B179" s="57"/>
      <c r="C179" s="541" t="s">
        <v>300</v>
      </c>
      <c r="D179" s="542"/>
      <c r="E179" s="542"/>
      <c r="F179" s="542"/>
      <c r="G179" s="542"/>
      <c r="H179" s="542"/>
      <c r="I179" s="542"/>
      <c r="J179" s="542"/>
      <c r="K179" s="543"/>
    </row>
    <row r="180" spans="1:11" ht="12.75">
      <c r="A180" s="70" t="s">
        <v>126</v>
      </c>
      <c r="B180" s="57" t="s">
        <v>430</v>
      </c>
      <c r="C180" s="539" t="s">
        <v>833</v>
      </c>
      <c r="D180" s="539"/>
      <c r="E180" s="539"/>
      <c r="F180" s="539"/>
      <c r="G180" s="539"/>
      <c r="H180" s="539"/>
      <c r="I180" s="539"/>
      <c r="J180" s="539"/>
      <c r="K180" s="539"/>
    </row>
    <row r="181" spans="1:11" ht="12.75">
      <c r="A181" s="70" t="s">
        <v>127</v>
      </c>
      <c r="B181" s="57" t="s">
        <v>430</v>
      </c>
      <c r="C181" s="539" t="s">
        <v>834</v>
      </c>
      <c r="D181" s="539"/>
      <c r="E181" s="539"/>
      <c r="F181" s="539"/>
      <c r="G181" s="539"/>
      <c r="H181" s="539"/>
      <c r="I181" s="539"/>
      <c r="J181" s="539"/>
      <c r="K181" s="539"/>
    </row>
    <row r="182" spans="1:11" ht="12.75">
      <c r="A182" s="70" t="s">
        <v>128</v>
      </c>
      <c r="B182" s="57" t="s">
        <v>430</v>
      </c>
      <c r="C182" s="539" t="s">
        <v>835</v>
      </c>
      <c r="D182" s="539"/>
      <c r="E182" s="539"/>
      <c r="F182" s="539"/>
      <c r="G182" s="539"/>
      <c r="H182" s="539"/>
      <c r="I182" s="539"/>
      <c r="J182" s="539"/>
      <c r="K182" s="539"/>
    </row>
    <row r="183" spans="1:11" ht="12.75">
      <c r="A183" s="70" t="s">
        <v>129</v>
      </c>
      <c r="B183" s="57" t="s">
        <v>430</v>
      </c>
      <c r="C183" s="539" t="s">
        <v>836</v>
      </c>
      <c r="D183" s="539"/>
      <c r="E183" s="539"/>
      <c r="F183" s="539"/>
      <c r="G183" s="539"/>
      <c r="H183" s="539"/>
      <c r="I183" s="539"/>
      <c r="J183" s="539"/>
      <c r="K183" s="539"/>
    </row>
    <row r="184" spans="1:11" ht="12.75">
      <c r="A184" s="70" t="s">
        <v>130</v>
      </c>
      <c r="B184" s="57" t="s">
        <v>430</v>
      </c>
      <c r="C184" s="539" t="s">
        <v>837</v>
      </c>
      <c r="D184" s="539"/>
      <c r="E184" s="539"/>
      <c r="F184" s="539"/>
      <c r="G184" s="539"/>
      <c r="H184" s="539"/>
      <c r="I184" s="539"/>
      <c r="J184" s="539"/>
      <c r="K184" s="539"/>
    </row>
    <row r="185" spans="1:11" ht="12.75">
      <c r="A185" s="70" t="s">
        <v>131</v>
      </c>
      <c r="B185" s="57" t="s">
        <v>430</v>
      </c>
      <c r="C185" s="539" t="s">
        <v>838</v>
      </c>
      <c r="D185" s="539"/>
      <c r="E185" s="539"/>
      <c r="F185" s="539"/>
      <c r="G185" s="539"/>
      <c r="H185" s="539"/>
      <c r="I185" s="539"/>
      <c r="J185" s="539"/>
      <c r="K185" s="539"/>
    </row>
    <row r="186" spans="1:11" ht="12.75">
      <c r="A186" s="70" t="s">
        <v>132</v>
      </c>
      <c r="B186" s="57" t="s">
        <v>430</v>
      </c>
      <c r="C186" s="539" t="s">
        <v>839</v>
      </c>
      <c r="D186" s="539"/>
      <c r="E186" s="539"/>
      <c r="F186" s="539"/>
      <c r="G186" s="539"/>
      <c r="H186" s="539"/>
      <c r="I186" s="539"/>
      <c r="J186" s="539"/>
      <c r="K186" s="539"/>
    </row>
    <row r="187" spans="1:11" ht="12.75">
      <c r="A187" s="70" t="s">
        <v>133</v>
      </c>
      <c r="B187" s="57" t="s">
        <v>430</v>
      </c>
      <c r="C187" s="539" t="s">
        <v>840</v>
      </c>
      <c r="D187" s="539"/>
      <c r="E187" s="539"/>
      <c r="F187" s="539"/>
      <c r="G187" s="539"/>
      <c r="H187" s="539"/>
      <c r="I187" s="539"/>
      <c r="J187" s="539"/>
      <c r="K187" s="539"/>
    </row>
    <row r="188" spans="1:11" ht="12.75">
      <c r="A188" s="70" t="s">
        <v>134</v>
      </c>
      <c r="B188" s="57" t="s">
        <v>430</v>
      </c>
      <c r="C188" s="539" t="s">
        <v>841</v>
      </c>
      <c r="D188" s="539"/>
      <c r="E188" s="539"/>
      <c r="F188" s="539"/>
      <c r="G188" s="539"/>
      <c r="H188" s="539"/>
      <c r="I188" s="539"/>
      <c r="J188" s="539"/>
      <c r="K188" s="539"/>
    </row>
    <row r="189" spans="1:11" ht="12.75">
      <c r="A189" s="70" t="s">
        <v>135</v>
      </c>
      <c r="B189" s="57" t="s">
        <v>430</v>
      </c>
      <c r="C189" s="539" t="s">
        <v>842</v>
      </c>
      <c r="D189" s="539"/>
      <c r="E189" s="539"/>
      <c r="F189" s="539"/>
      <c r="G189" s="539"/>
      <c r="H189" s="539"/>
      <c r="I189" s="539"/>
      <c r="J189" s="539"/>
      <c r="K189" s="539"/>
    </row>
    <row r="190" spans="1:11" ht="12.75">
      <c r="A190" s="70" t="s">
        <v>136</v>
      </c>
      <c r="B190" s="57" t="s">
        <v>430</v>
      </c>
      <c r="C190" s="539" t="s">
        <v>843</v>
      </c>
      <c r="D190" s="539"/>
      <c r="E190" s="539"/>
      <c r="F190" s="539"/>
      <c r="G190" s="539"/>
      <c r="H190" s="539"/>
      <c r="I190" s="539"/>
      <c r="J190" s="539"/>
      <c r="K190" s="539"/>
    </row>
    <row r="191" spans="1:11" ht="12.75">
      <c r="A191" s="70" t="s">
        <v>137</v>
      </c>
      <c r="B191" s="57" t="s">
        <v>430</v>
      </c>
      <c r="C191" s="539" t="s">
        <v>854</v>
      </c>
      <c r="D191" s="539"/>
      <c r="E191" s="539"/>
      <c r="F191" s="539"/>
      <c r="G191" s="539"/>
      <c r="H191" s="539"/>
      <c r="I191" s="539"/>
      <c r="J191" s="539"/>
      <c r="K191" s="539"/>
    </row>
    <row r="192" spans="1:11" ht="12.75">
      <c r="A192" s="70" t="s">
        <v>138</v>
      </c>
      <c r="B192" s="57" t="s">
        <v>430</v>
      </c>
      <c r="C192" s="539" t="s">
        <v>844</v>
      </c>
      <c r="D192" s="539"/>
      <c r="E192" s="539"/>
      <c r="F192" s="539"/>
      <c r="G192" s="539"/>
      <c r="H192" s="539"/>
      <c r="I192" s="539"/>
      <c r="J192" s="539"/>
      <c r="K192" s="539"/>
    </row>
    <row r="193" spans="1:11" ht="12.75">
      <c r="A193" s="70" t="s">
        <v>139</v>
      </c>
      <c r="B193" s="57" t="s">
        <v>430</v>
      </c>
      <c r="C193" s="539" t="s">
        <v>845</v>
      </c>
      <c r="D193" s="539"/>
      <c r="E193" s="539"/>
      <c r="F193" s="539"/>
      <c r="G193" s="539"/>
      <c r="H193" s="539"/>
      <c r="I193" s="539"/>
      <c r="J193" s="539"/>
      <c r="K193" s="539"/>
    </row>
    <row r="194" spans="1:11" ht="12.75">
      <c r="A194" s="70" t="s">
        <v>624</v>
      </c>
      <c r="B194" s="57" t="s">
        <v>430</v>
      </c>
      <c r="C194" s="539" t="s">
        <v>846</v>
      </c>
      <c r="D194" s="539"/>
      <c r="E194" s="539"/>
      <c r="F194" s="539"/>
      <c r="G194" s="539"/>
      <c r="H194" s="539"/>
      <c r="I194" s="539"/>
      <c r="J194" s="539"/>
      <c r="K194" s="539"/>
    </row>
    <row r="195" spans="1:11" ht="12.75">
      <c r="A195" s="70" t="s">
        <v>625</v>
      </c>
      <c r="B195" s="57" t="s">
        <v>430</v>
      </c>
      <c r="C195" s="539" t="s">
        <v>847</v>
      </c>
      <c r="D195" s="539"/>
      <c r="E195" s="539"/>
      <c r="F195" s="539"/>
      <c r="G195" s="539"/>
      <c r="H195" s="539"/>
      <c r="I195" s="539"/>
      <c r="J195" s="539"/>
      <c r="K195" s="539"/>
    </row>
    <row r="196" spans="1:11" ht="12.75">
      <c r="A196" s="70" t="s">
        <v>626</v>
      </c>
      <c r="B196" s="57" t="s">
        <v>430</v>
      </c>
      <c r="C196" s="539" t="s">
        <v>848</v>
      </c>
      <c r="D196" s="539"/>
      <c r="E196" s="539"/>
      <c r="F196" s="539"/>
      <c r="G196" s="539"/>
      <c r="H196" s="539"/>
      <c r="I196" s="539"/>
      <c r="J196" s="539"/>
      <c r="K196" s="539"/>
    </row>
    <row r="197" spans="1:11" ht="12.75">
      <c r="A197" s="70" t="s">
        <v>140</v>
      </c>
      <c r="B197" s="57" t="s">
        <v>430</v>
      </c>
      <c r="C197" s="539" t="s">
        <v>849</v>
      </c>
      <c r="D197" s="539"/>
      <c r="E197" s="539"/>
      <c r="F197" s="539"/>
      <c r="G197" s="539"/>
      <c r="H197" s="539"/>
      <c r="I197" s="539"/>
      <c r="J197" s="539"/>
      <c r="K197" s="539"/>
    </row>
    <row r="198" spans="1:11" ht="12.75">
      <c r="A198" s="70" t="s">
        <v>627</v>
      </c>
      <c r="B198" s="57" t="s">
        <v>430</v>
      </c>
      <c r="C198" s="539" t="s">
        <v>850</v>
      </c>
      <c r="D198" s="539"/>
      <c r="E198" s="539"/>
      <c r="F198" s="539"/>
      <c r="G198" s="539"/>
      <c r="H198" s="539"/>
      <c r="I198" s="539"/>
      <c r="J198" s="539"/>
      <c r="K198" s="539"/>
    </row>
    <row r="199" spans="1:11" ht="12.75">
      <c r="A199" s="70" t="s">
        <v>628</v>
      </c>
      <c r="B199" s="57" t="s">
        <v>430</v>
      </c>
      <c r="C199" s="539" t="s">
        <v>851</v>
      </c>
      <c r="D199" s="539"/>
      <c r="E199" s="539"/>
      <c r="F199" s="539"/>
      <c r="G199" s="539"/>
      <c r="H199" s="539"/>
      <c r="I199" s="539"/>
      <c r="J199" s="539"/>
      <c r="K199" s="539"/>
    </row>
    <row r="200" spans="1:11" ht="12.75">
      <c r="A200" s="70" t="s">
        <v>629</v>
      </c>
      <c r="B200" s="57" t="s">
        <v>430</v>
      </c>
      <c r="C200" s="539" t="s">
        <v>852</v>
      </c>
      <c r="D200" s="539"/>
      <c r="E200" s="539"/>
      <c r="F200" s="539"/>
      <c r="G200" s="539"/>
      <c r="H200" s="539"/>
      <c r="I200" s="539"/>
      <c r="J200" s="539"/>
      <c r="K200" s="539"/>
    </row>
    <row r="201" spans="1:11" ht="12.75">
      <c r="A201" s="70" t="s">
        <v>630</v>
      </c>
      <c r="B201" s="57" t="s">
        <v>430</v>
      </c>
      <c r="C201" s="539" t="s">
        <v>855</v>
      </c>
      <c r="D201" s="539"/>
      <c r="E201" s="539"/>
      <c r="F201" s="539"/>
      <c r="G201" s="539"/>
      <c r="H201" s="539"/>
      <c r="I201" s="539"/>
      <c r="J201" s="539"/>
      <c r="K201" s="539"/>
    </row>
    <row r="202" spans="1:11" ht="12.75">
      <c r="A202" s="70" t="s">
        <v>631</v>
      </c>
      <c r="B202" s="57" t="s">
        <v>430</v>
      </c>
      <c r="C202" s="539" t="s">
        <v>856</v>
      </c>
      <c r="D202" s="539"/>
      <c r="E202" s="539"/>
      <c r="F202" s="539"/>
      <c r="G202" s="539"/>
      <c r="H202" s="539"/>
      <c r="I202" s="539"/>
      <c r="J202" s="539"/>
      <c r="K202" s="539"/>
    </row>
    <row r="203" spans="1:11" ht="12.75">
      <c r="A203" s="70" t="s">
        <v>632</v>
      </c>
      <c r="B203" s="57" t="s">
        <v>430</v>
      </c>
      <c r="C203" s="539" t="s">
        <v>889</v>
      </c>
      <c r="D203" s="539"/>
      <c r="E203" s="539"/>
      <c r="F203" s="539"/>
      <c r="G203" s="539"/>
      <c r="H203" s="539"/>
      <c r="I203" s="539"/>
      <c r="J203" s="539"/>
      <c r="K203" s="539"/>
    </row>
    <row r="204" spans="1:11" ht="12.75">
      <c r="A204" s="73" t="s">
        <v>633</v>
      </c>
      <c r="B204" s="61" t="s">
        <v>430</v>
      </c>
      <c r="C204" s="537" t="s">
        <v>857</v>
      </c>
      <c r="D204" s="537"/>
      <c r="E204" s="537"/>
      <c r="F204" s="537"/>
      <c r="G204" s="537"/>
      <c r="H204" s="537"/>
      <c r="I204" s="537"/>
      <c r="J204" s="537"/>
      <c r="K204" s="537"/>
    </row>
    <row r="205" spans="1:11" ht="12.75">
      <c r="A205" s="70" t="s">
        <v>467</v>
      </c>
      <c r="B205" s="57"/>
      <c r="C205" s="541" t="s">
        <v>302</v>
      </c>
      <c r="D205" s="542"/>
      <c r="E205" s="542"/>
      <c r="F205" s="542"/>
      <c r="G205" s="542"/>
      <c r="H205" s="542"/>
      <c r="I205" s="542"/>
      <c r="J205" s="542"/>
      <c r="K205" s="543"/>
    </row>
    <row r="206" spans="1:11" ht="12.75">
      <c r="A206" s="70" t="s">
        <v>301</v>
      </c>
      <c r="B206" s="57"/>
      <c r="C206" s="541" t="s">
        <v>303</v>
      </c>
      <c r="D206" s="542"/>
      <c r="E206" s="542"/>
      <c r="F206" s="542"/>
      <c r="G206" s="542"/>
      <c r="H206" s="542"/>
      <c r="I206" s="542"/>
      <c r="J206" s="542"/>
      <c r="K206" s="543"/>
    </row>
    <row r="207" spans="1:11" ht="12.75">
      <c r="A207" s="70" t="s">
        <v>141</v>
      </c>
      <c r="B207" s="57" t="s">
        <v>430</v>
      </c>
      <c r="C207" s="539" t="s">
        <v>858</v>
      </c>
      <c r="D207" s="539"/>
      <c r="E207" s="539"/>
      <c r="F207" s="539"/>
      <c r="G207" s="539"/>
      <c r="H207" s="539"/>
      <c r="I207" s="539"/>
      <c r="J207" s="539"/>
      <c r="K207" s="539"/>
    </row>
    <row r="208" spans="1:11" ht="12.75">
      <c r="A208" s="70" t="s">
        <v>142</v>
      </c>
      <c r="B208" s="57" t="s">
        <v>430</v>
      </c>
      <c r="C208" s="539" t="s">
        <v>859</v>
      </c>
      <c r="D208" s="539"/>
      <c r="E208" s="539"/>
      <c r="F208" s="539"/>
      <c r="G208" s="539"/>
      <c r="H208" s="539"/>
      <c r="I208" s="539"/>
      <c r="J208" s="539"/>
      <c r="K208" s="539"/>
    </row>
    <row r="209" spans="1:11" ht="12.75">
      <c r="A209" s="70" t="s">
        <v>143</v>
      </c>
      <c r="B209" s="57" t="s">
        <v>430</v>
      </c>
      <c r="C209" s="539" t="s">
        <v>860</v>
      </c>
      <c r="D209" s="539"/>
      <c r="E209" s="539"/>
      <c r="F209" s="539"/>
      <c r="G209" s="539"/>
      <c r="H209" s="539"/>
      <c r="I209" s="539"/>
      <c r="J209" s="539"/>
      <c r="K209" s="539"/>
    </row>
    <row r="210" spans="1:11" ht="12.75">
      <c r="A210" s="70" t="s">
        <v>144</v>
      </c>
      <c r="B210" s="57" t="s">
        <v>430</v>
      </c>
      <c r="C210" s="539" t="s">
        <v>861</v>
      </c>
      <c r="D210" s="539"/>
      <c r="E210" s="539"/>
      <c r="F210" s="539"/>
      <c r="G210" s="539"/>
      <c r="H210" s="539"/>
      <c r="I210" s="539"/>
      <c r="J210" s="539"/>
      <c r="K210" s="539"/>
    </row>
    <row r="211" spans="1:11" ht="12.75">
      <c r="A211" s="70" t="s">
        <v>145</v>
      </c>
      <c r="B211" s="57" t="s">
        <v>430</v>
      </c>
      <c r="C211" s="539" t="s">
        <v>862</v>
      </c>
      <c r="D211" s="539"/>
      <c r="E211" s="539"/>
      <c r="F211" s="539"/>
      <c r="G211" s="539"/>
      <c r="H211" s="539"/>
      <c r="I211" s="539"/>
      <c r="J211" s="539"/>
      <c r="K211" s="539"/>
    </row>
    <row r="212" spans="1:11" ht="12.75">
      <c r="A212" s="70" t="s">
        <v>146</v>
      </c>
      <c r="B212" s="57" t="s">
        <v>430</v>
      </c>
      <c r="C212" s="539" t="s">
        <v>863</v>
      </c>
      <c r="D212" s="539"/>
      <c r="E212" s="539"/>
      <c r="F212" s="539"/>
      <c r="G212" s="539"/>
      <c r="H212" s="539"/>
      <c r="I212" s="539"/>
      <c r="J212" s="539"/>
      <c r="K212" s="539"/>
    </row>
    <row r="213" spans="1:11" ht="12.75">
      <c r="A213" s="70" t="s">
        <v>147</v>
      </c>
      <c r="B213" s="57" t="s">
        <v>430</v>
      </c>
      <c r="C213" s="539" t="s">
        <v>864</v>
      </c>
      <c r="D213" s="539"/>
      <c r="E213" s="539"/>
      <c r="F213" s="539"/>
      <c r="G213" s="539"/>
      <c r="H213" s="539"/>
      <c r="I213" s="539"/>
      <c r="J213" s="539"/>
      <c r="K213" s="539"/>
    </row>
    <row r="214" spans="1:11" ht="12.75">
      <c r="A214" s="70" t="s">
        <v>148</v>
      </c>
      <c r="B214" s="57" t="s">
        <v>430</v>
      </c>
      <c r="C214" s="539" t="s">
        <v>865</v>
      </c>
      <c r="D214" s="539"/>
      <c r="E214" s="539"/>
      <c r="F214" s="539"/>
      <c r="G214" s="539"/>
      <c r="H214" s="539"/>
      <c r="I214" s="539"/>
      <c r="J214" s="539"/>
      <c r="K214" s="539"/>
    </row>
    <row r="215" spans="1:11" ht="12.75">
      <c r="A215" s="70" t="s">
        <v>149</v>
      </c>
      <c r="B215" s="57" t="s">
        <v>430</v>
      </c>
      <c r="C215" s="539" t="s">
        <v>866</v>
      </c>
      <c r="D215" s="539"/>
      <c r="E215" s="539"/>
      <c r="F215" s="539"/>
      <c r="G215" s="539"/>
      <c r="H215" s="539"/>
      <c r="I215" s="539"/>
      <c r="J215" s="539"/>
      <c r="K215" s="539"/>
    </row>
    <row r="216" spans="1:11" ht="12.75">
      <c r="A216" s="70" t="s">
        <v>150</v>
      </c>
      <c r="B216" s="57" t="s">
        <v>430</v>
      </c>
      <c r="C216" s="539" t="s">
        <v>867</v>
      </c>
      <c r="D216" s="539"/>
      <c r="E216" s="539"/>
      <c r="F216" s="539"/>
      <c r="G216" s="539"/>
      <c r="H216" s="539"/>
      <c r="I216" s="539"/>
      <c r="J216" s="539"/>
      <c r="K216" s="539"/>
    </row>
    <row r="217" spans="1:11" ht="12.75">
      <c r="A217" s="70" t="s">
        <v>151</v>
      </c>
      <c r="B217" s="57" t="s">
        <v>430</v>
      </c>
      <c r="C217" s="539" t="s">
        <v>868</v>
      </c>
      <c r="D217" s="539"/>
      <c r="E217" s="539"/>
      <c r="F217" s="539"/>
      <c r="G217" s="539"/>
      <c r="H217" s="539"/>
      <c r="I217" s="539"/>
      <c r="J217" s="539"/>
      <c r="K217" s="539"/>
    </row>
    <row r="218" spans="1:11" ht="12.75">
      <c r="A218" s="70" t="s">
        <v>152</v>
      </c>
      <c r="B218" s="57" t="s">
        <v>430</v>
      </c>
      <c r="C218" s="539" t="s">
        <v>869</v>
      </c>
      <c r="D218" s="539"/>
      <c r="E218" s="539"/>
      <c r="F218" s="539"/>
      <c r="G218" s="539"/>
      <c r="H218" s="539"/>
      <c r="I218" s="539"/>
      <c r="J218" s="539"/>
      <c r="K218" s="539"/>
    </row>
    <row r="219" spans="1:11" ht="12.75">
      <c r="A219" s="70" t="s">
        <v>153</v>
      </c>
      <c r="B219" s="57" t="s">
        <v>430</v>
      </c>
      <c r="C219" s="539" t="s">
        <v>870</v>
      </c>
      <c r="D219" s="539"/>
      <c r="E219" s="539"/>
      <c r="F219" s="539"/>
      <c r="G219" s="539"/>
      <c r="H219" s="539"/>
      <c r="I219" s="539"/>
      <c r="J219" s="539"/>
      <c r="K219" s="539"/>
    </row>
    <row r="220" spans="1:11" ht="12.75">
      <c r="A220" s="70" t="s">
        <v>154</v>
      </c>
      <c r="B220" s="57" t="s">
        <v>430</v>
      </c>
      <c r="C220" s="539" t="s">
        <v>871</v>
      </c>
      <c r="D220" s="539"/>
      <c r="E220" s="539"/>
      <c r="F220" s="539"/>
      <c r="G220" s="539"/>
      <c r="H220" s="539"/>
      <c r="I220" s="539"/>
      <c r="J220" s="539"/>
      <c r="K220" s="539"/>
    </row>
    <row r="221" spans="1:11" ht="12.75">
      <c r="A221" s="70" t="s">
        <v>155</v>
      </c>
      <c r="B221" s="57" t="s">
        <v>430</v>
      </c>
      <c r="C221" s="539" t="s">
        <v>872</v>
      </c>
      <c r="D221" s="539"/>
      <c r="E221" s="539"/>
      <c r="F221" s="539"/>
      <c r="G221" s="539"/>
      <c r="H221" s="539"/>
      <c r="I221" s="539"/>
      <c r="J221" s="539"/>
      <c r="K221" s="539"/>
    </row>
    <row r="222" spans="1:11" ht="12.75">
      <c r="A222" s="89" t="s">
        <v>156</v>
      </c>
      <c r="B222" s="90" t="s">
        <v>430</v>
      </c>
      <c r="C222" s="540" t="s">
        <v>873</v>
      </c>
      <c r="D222" s="540"/>
      <c r="E222" s="540"/>
      <c r="F222" s="540"/>
      <c r="G222" s="540"/>
      <c r="H222" s="540"/>
      <c r="I222" s="540"/>
      <c r="J222" s="540"/>
      <c r="K222" s="540"/>
    </row>
    <row r="223" spans="1:11" ht="12.75">
      <c r="A223" s="70" t="s">
        <v>304</v>
      </c>
      <c r="B223" s="57"/>
      <c r="C223" s="541" t="s">
        <v>305</v>
      </c>
      <c r="D223" s="542"/>
      <c r="E223" s="542"/>
      <c r="F223" s="542"/>
      <c r="G223" s="542"/>
      <c r="H223" s="542"/>
      <c r="I223" s="542"/>
      <c r="J223" s="542"/>
      <c r="K223" s="543"/>
    </row>
    <row r="224" spans="1:11" ht="12.75">
      <c r="A224" s="70" t="s">
        <v>157</v>
      </c>
      <c r="B224" s="57" t="s">
        <v>431</v>
      </c>
      <c r="C224" s="539" t="s">
        <v>874</v>
      </c>
      <c r="D224" s="539"/>
      <c r="E224" s="539"/>
      <c r="F224" s="539"/>
      <c r="G224" s="539"/>
      <c r="H224" s="539"/>
      <c r="I224" s="539"/>
      <c r="J224" s="539"/>
      <c r="K224" s="539"/>
    </row>
    <row r="225" spans="1:11" ht="12.75">
      <c r="A225" s="70" t="s">
        <v>158</v>
      </c>
      <c r="B225" s="57" t="s">
        <v>431</v>
      </c>
      <c r="C225" s="539" t="s">
        <v>875</v>
      </c>
      <c r="D225" s="539"/>
      <c r="E225" s="539"/>
      <c r="F225" s="539"/>
      <c r="G225" s="539"/>
      <c r="H225" s="539"/>
      <c r="I225" s="539"/>
      <c r="J225" s="539"/>
      <c r="K225" s="539"/>
    </row>
    <row r="226" spans="1:11" ht="12.75">
      <c r="A226" s="70" t="s">
        <v>159</v>
      </c>
      <c r="B226" s="57" t="s">
        <v>431</v>
      </c>
      <c r="C226" s="539" t="s">
        <v>876</v>
      </c>
      <c r="D226" s="539"/>
      <c r="E226" s="539"/>
      <c r="F226" s="539"/>
      <c r="G226" s="539"/>
      <c r="H226" s="539"/>
      <c r="I226" s="539"/>
      <c r="J226" s="539"/>
      <c r="K226" s="539"/>
    </row>
    <row r="227" spans="1:11" ht="12.75">
      <c r="A227" s="70" t="s">
        <v>160</v>
      </c>
      <c r="B227" s="57" t="s">
        <v>431</v>
      </c>
      <c r="C227" s="539" t="s">
        <v>890</v>
      </c>
      <c r="D227" s="539"/>
      <c r="E227" s="539"/>
      <c r="F227" s="539"/>
      <c r="G227" s="539"/>
      <c r="H227" s="539"/>
      <c r="I227" s="539"/>
      <c r="J227" s="539"/>
      <c r="K227" s="539"/>
    </row>
    <row r="228" spans="1:11" ht="12.75">
      <c r="A228" s="70" t="s">
        <v>161</v>
      </c>
      <c r="B228" s="57" t="s">
        <v>431</v>
      </c>
      <c r="C228" s="539" t="s">
        <v>877</v>
      </c>
      <c r="D228" s="539"/>
      <c r="E228" s="539"/>
      <c r="F228" s="539"/>
      <c r="G228" s="539"/>
      <c r="H228" s="539"/>
      <c r="I228" s="539"/>
      <c r="J228" s="539"/>
      <c r="K228" s="539"/>
    </row>
    <row r="229" spans="1:11" ht="12.75">
      <c r="A229" s="70" t="s">
        <v>162</v>
      </c>
      <c r="B229" s="57" t="s">
        <v>430</v>
      </c>
      <c r="C229" s="539" t="s">
        <v>878</v>
      </c>
      <c r="D229" s="539"/>
      <c r="E229" s="539"/>
      <c r="F229" s="539"/>
      <c r="G229" s="539"/>
      <c r="H229" s="539"/>
      <c r="I229" s="539"/>
      <c r="J229" s="539"/>
      <c r="K229" s="539"/>
    </row>
    <row r="230" spans="1:11" ht="12.75">
      <c r="A230" s="70" t="s">
        <v>163</v>
      </c>
      <c r="B230" s="57" t="s">
        <v>430</v>
      </c>
      <c r="C230" s="539" t="s">
        <v>879</v>
      </c>
      <c r="D230" s="539"/>
      <c r="E230" s="539"/>
      <c r="F230" s="539"/>
      <c r="G230" s="539"/>
      <c r="H230" s="539"/>
      <c r="I230" s="539"/>
      <c r="J230" s="539"/>
      <c r="K230" s="539"/>
    </row>
    <row r="231" spans="1:11" ht="12.75">
      <c r="A231" s="70" t="s">
        <v>164</v>
      </c>
      <c r="B231" s="57" t="s">
        <v>430</v>
      </c>
      <c r="C231" s="539" t="s">
        <v>880</v>
      </c>
      <c r="D231" s="539"/>
      <c r="E231" s="539"/>
      <c r="F231" s="539"/>
      <c r="G231" s="539"/>
      <c r="H231" s="539"/>
      <c r="I231" s="539"/>
      <c r="J231" s="539"/>
      <c r="K231" s="539"/>
    </row>
    <row r="232" spans="1:11" ht="12.75">
      <c r="A232" s="70" t="s">
        <v>165</v>
      </c>
      <c r="B232" s="57" t="s">
        <v>430</v>
      </c>
      <c r="C232" s="539" t="s">
        <v>881</v>
      </c>
      <c r="D232" s="539"/>
      <c r="E232" s="539"/>
      <c r="F232" s="539"/>
      <c r="G232" s="539"/>
      <c r="H232" s="539"/>
      <c r="I232" s="539"/>
      <c r="J232" s="539"/>
      <c r="K232" s="539"/>
    </row>
    <row r="233" spans="1:11" ht="12.75">
      <c r="A233" s="70" t="s">
        <v>166</v>
      </c>
      <c r="B233" s="57" t="s">
        <v>430</v>
      </c>
      <c r="C233" s="539" t="s">
        <v>882</v>
      </c>
      <c r="D233" s="539"/>
      <c r="E233" s="539"/>
      <c r="F233" s="539"/>
      <c r="G233" s="539"/>
      <c r="H233" s="539"/>
      <c r="I233" s="539"/>
      <c r="J233" s="539"/>
      <c r="K233" s="539"/>
    </row>
    <row r="234" spans="1:11" ht="12.75">
      <c r="A234" s="70" t="s">
        <v>167</v>
      </c>
      <c r="B234" s="57" t="s">
        <v>430</v>
      </c>
      <c r="C234" s="539" t="s">
        <v>883</v>
      </c>
      <c r="D234" s="539"/>
      <c r="E234" s="539"/>
      <c r="F234" s="539"/>
      <c r="G234" s="539"/>
      <c r="H234" s="539"/>
      <c r="I234" s="539"/>
      <c r="J234" s="539"/>
      <c r="K234" s="539"/>
    </row>
    <row r="235" spans="1:11" ht="12.75">
      <c r="A235" s="70" t="s">
        <v>168</v>
      </c>
      <c r="B235" s="57" t="s">
        <v>430</v>
      </c>
      <c r="C235" s="539" t="s">
        <v>884</v>
      </c>
      <c r="D235" s="539"/>
      <c r="E235" s="539"/>
      <c r="F235" s="539"/>
      <c r="G235" s="539"/>
      <c r="H235" s="539"/>
      <c r="I235" s="539"/>
      <c r="J235" s="539"/>
      <c r="K235" s="539"/>
    </row>
    <row r="236" spans="1:11" ht="12.75">
      <c r="A236" s="70" t="s">
        <v>169</v>
      </c>
      <c r="B236" s="57" t="s">
        <v>430</v>
      </c>
      <c r="C236" s="539" t="s">
        <v>885</v>
      </c>
      <c r="D236" s="539"/>
      <c r="E236" s="539"/>
      <c r="F236" s="539"/>
      <c r="G236" s="539"/>
      <c r="H236" s="539"/>
      <c r="I236" s="539"/>
      <c r="J236" s="539"/>
      <c r="K236" s="539"/>
    </row>
    <row r="237" spans="1:11" ht="12.75">
      <c r="A237" s="70" t="s">
        <v>170</v>
      </c>
      <c r="B237" s="57" t="s">
        <v>430</v>
      </c>
      <c r="C237" s="539" t="s">
        <v>886</v>
      </c>
      <c r="D237" s="539"/>
      <c r="E237" s="539"/>
      <c r="F237" s="539"/>
      <c r="G237" s="539"/>
      <c r="H237" s="539"/>
      <c r="I237" s="539"/>
      <c r="J237" s="539"/>
      <c r="K237" s="539"/>
    </row>
    <row r="238" spans="1:11" ht="12.75">
      <c r="A238" s="70" t="s">
        <v>171</v>
      </c>
      <c r="B238" s="57" t="s">
        <v>430</v>
      </c>
      <c r="C238" s="539" t="s">
        <v>887</v>
      </c>
      <c r="D238" s="539"/>
      <c r="E238" s="539"/>
      <c r="F238" s="539"/>
      <c r="G238" s="539"/>
      <c r="H238" s="539"/>
      <c r="I238" s="539"/>
      <c r="J238" s="539"/>
      <c r="K238" s="539"/>
    </row>
    <row r="239" spans="1:11" ht="12.75">
      <c r="A239" s="73" t="s">
        <v>172</v>
      </c>
      <c r="B239" s="61" t="s">
        <v>430</v>
      </c>
      <c r="C239" s="537" t="s">
        <v>888</v>
      </c>
      <c r="D239" s="537"/>
      <c r="E239" s="537"/>
      <c r="F239" s="537"/>
      <c r="G239" s="537"/>
      <c r="H239" s="537"/>
      <c r="I239" s="537"/>
      <c r="J239" s="537"/>
      <c r="K239" s="537"/>
    </row>
    <row r="240" spans="1:11" ht="12.75">
      <c r="A240" s="70" t="s">
        <v>306</v>
      </c>
      <c r="B240" s="57"/>
      <c r="C240" s="541" t="s">
        <v>537</v>
      </c>
      <c r="D240" s="542"/>
      <c r="E240" s="542"/>
      <c r="F240" s="542"/>
      <c r="G240" s="542"/>
      <c r="H240" s="542"/>
      <c r="I240" s="542"/>
      <c r="J240" s="542"/>
      <c r="K240" s="543"/>
    </row>
    <row r="241" spans="1:11" ht="12.75">
      <c r="A241" s="70" t="s">
        <v>307</v>
      </c>
      <c r="B241" s="57"/>
      <c r="C241" s="541" t="s">
        <v>537</v>
      </c>
      <c r="D241" s="542"/>
      <c r="E241" s="542"/>
      <c r="F241" s="542"/>
      <c r="G241" s="542"/>
      <c r="H241" s="542"/>
      <c r="I241" s="542"/>
      <c r="J241" s="542"/>
      <c r="K241" s="543"/>
    </row>
    <row r="242" spans="1:11" ht="12.75">
      <c r="A242" s="70" t="s">
        <v>173</v>
      </c>
      <c r="B242" s="57" t="s">
        <v>431</v>
      </c>
      <c r="C242" s="539" t="s">
        <v>891</v>
      </c>
      <c r="D242" s="539"/>
      <c r="E242" s="539"/>
      <c r="F242" s="539"/>
      <c r="G242" s="539"/>
      <c r="H242" s="539"/>
      <c r="I242" s="539"/>
      <c r="J242" s="539"/>
      <c r="K242" s="539"/>
    </row>
    <row r="243" spans="1:11" ht="12.75">
      <c r="A243" s="70" t="s">
        <v>174</v>
      </c>
      <c r="B243" s="57" t="s">
        <v>431</v>
      </c>
      <c r="C243" s="539" t="s">
        <v>892</v>
      </c>
      <c r="D243" s="539"/>
      <c r="E243" s="539"/>
      <c r="F243" s="539"/>
      <c r="G243" s="539"/>
      <c r="H243" s="539"/>
      <c r="I243" s="539"/>
      <c r="J243" s="539"/>
      <c r="K243" s="539"/>
    </row>
    <row r="244" spans="1:11" ht="12.75">
      <c r="A244" s="70" t="s">
        <v>175</v>
      </c>
      <c r="B244" s="57" t="s">
        <v>431</v>
      </c>
      <c r="C244" s="539" t="s">
        <v>893</v>
      </c>
      <c r="D244" s="539"/>
      <c r="E244" s="539"/>
      <c r="F244" s="539"/>
      <c r="G244" s="539"/>
      <c r="H244" s="539"/>
      <c r="I244" s="539"/>
      <c r="J244" s="539"/>
      <c r="K244" s="539"/>
    </row>
    <row r="245" spans="1:11" ht="12.75">
      <c r="A245" s="70" t="s">
        <v>176</v>
      </c>
      <c r="B245" s="57" t="s">
        <v>431</v>
      </c>
      <c r="C245" s="539" t="s">
        <v>894</v>
      </c>
      <c r="D245" s="539"/>
      <c r="E245" s="539"/>
      <c r="F245" s="539"/>
      <c r="G245" s="539"/>
      <c r="H245" s="539"/>
      <c r="I245" s="539"/>
      <c r="J245" s="539"/>
      <c r="K245" s="539"/>
    </row>
    <row r="246" spans="1:11" ht="12.75">
      <c r="A246" s="70" t="s">
        <v>177</v>
      </c>
      <c r="B246" s="57" t="s">
        <v>431</v>
      </c>
      <c r="C246" s="539" t="s">
        <v>895</v>
      </c>
      <c r="D246" s="539"/>
      <c r="E246" s="539"/>
      <c r="F246" s="539"/>
      <c r="G246" s="539"/>
      <c r="H246" s="539"/>
      <c r="I246" s="539"/>
      <c r="J246" s="539"/>
      <c r="K246" s="539"/>
    </row>
    <row r="247" spans="1:11" ht="12.75">
      <c r="A247" s="70" t="s">
        <v>178</v>
      </c>
      <c r="B247" s="57" t="s">
        <v>431</v>
      </c>
      <c r="C247" s="539" t="s">
        <v>896</v>
      </c>
      <c r="D247" s="539"/>
      <c r="E247" s="539"/>
      <c r="F247" s="539"/>
      <c r="G247" s="539"/>
      <c r="H247" s="539"/>
      <c r="I247" s="539"/>
      <c r="J247" s="539"/>
      <c r="K247" s="539"/>
    </row>
    <row r="248" spans="1:11" ht="12.75">
      <c r="A248" s="70" t="s">
        <v>179</v>
      </c>
      <c r="B248" s="57" t="s">
        <v>431</v>
      </c>
      <c r="C248" s="539" t="s">
        <v>897</v>
      </c>
      <c r="D248" s="539"/>
      <c r="E248" s="539"/>
      <c r="F248" s="539"/>
      <c r="G248" s="539"/>
      <c r="H248" s="539"/>
      <c r="I248" s="539"/>
      <c r="J248" s="539"/>
      <c r="K248" s="539"/>
    </row>
    <row r="249" spans="1:11" ht="12.75">
      <c r="A249" s="70" t="s">
        <v>180</v>
      </c>
      <c r="B249" s="57" t="s">
        <v>431</v>
      </c>
      <c r="C249" s="539" t="s">
        <v>922</v>
      </c>
      <c r="D249" s="539"/>
      <c r="E249" s="539"/>
      <c r="F249" s="539"/>
      <c r="G249" s="539"/>
      <c r="H249" s="539"/>
      <c r="I249" s="539"/>
      <c r="J249" s="539"/>
      <c r="K249" s="539"/>
    </row>
    <row r="250" spans="1:11" ht="12.75">
      <c r="A250" s="70" t="s">
        <v>181</v>
      </c>
      <c r="B250" s="57" t="s">
        <v>431</v>
      </c>
      <c r="C250" s="539" t="s">
        <v>898</v>
      </c>
      <c r="D250" s="539"/>
      <c r="E250" s="539"/>
      <c r="F250" s="539"/>
      <c r="G250" s="539"/>
      <c r="H250" s="539"/>
      <c r="I250" s="539"/>
      <c r="J250" s="539"/>
      <c r="K250" s="539"/>
    </row>
    <row r="251" spans="1:11" ht="12.75">
      <c r="A251" s="70" t="s">
        <v>182</v>
      </c>
      <c r="B251" s="57" t="s">
        <v>431</v>
      </c>
      <c r="C251" s="539" t="s">
        <v>899</v>
      </c>
      <c r="D251" s="539"/>
      <c r="E251" s="539"/>
      <c r="F251" s="539"/>
      <c r="G251" s="539"/>
      <c r="H251" s="539"/>
      <c r="I251" s="539"/>
      <c r="J251" s="539"/>
      <c r="K251" s="539"/>
    </row>
    <row r="252" spans="1:11" ht="12.75">
      <c r="A252" s="70" t="s">
        <v>183</v>
      </c>
      <c r="B252" s="57" t="s">
        <v>431</v>
      </c>
      <c r="C252" s="539" t="s">
        <v>900</v>
      </c>
      <c r="D252" s="539"/>
      <c r="E252" s="539"/>
      <c r="F252" s="539"/>
      <c r="G252" s="539"/>
      <c r="H252" s="539"/>
      <c r="I252" s="539"/>
      <c r="J252" s="539"/>
      <c r="K252" s="539"/>
    </row>
    <row r="253" spans="1:11" ht="12.75">
      <c r="A253" s="70" t="s">
        <v>184</v>
      </c>
      <c r="B253" s="57" t="s">
        <v>431</v>
      </c>
      <c r="C253" s="539" t="s">
        <v>923</v>
      </c>
      <c r="D253" s="539"/>
      <c r="E253" s="539"/>
      <c r="F253" s="539"/>
      <c r="G253" s="539"/>
      <c r="H253" s="539"/>
      <c r="I253" s="539"/>
      <c r="J253" s="539"/>
      <c r="K253" s="539"/>
    </row>
    <row r="254" spans="1:11" ht="12.75">
      <c r="A254" s="70" t="s">
        <v>185</v>
      </c>
      <c r="B254" s="57" t="s">
        <v>431</v>
      </c>
      <c r="C254" s="539" t="s">
        <v>901</v>
      </c>
      <c r="D254" s="539"/>
      <c r="E254" s="539"/>
      <c r="F254" s="539"/>
      <c r="G254" s="539"/>
      <c r="H254" s="539"/>
      <c r="I254" s="539"/>
      <c r="J254" s="539"/>
      <c r="K254" s="539"/>
    </row>
    <row r="255" spans="1:11" ht="12.75">
      <c r="A255" s="70" t="s">
        <v>186</v>
      </c>
      <c r="B255" s="57" t="s">
        <v>431</v>
      </c>
      <c r="C255" s="539" t="s">
        <v>902</v>
      </c>
      <c r="D255" s="539"/>
      <c r="E255" s="539"/>
      <c r="F255" s="539"/>
      <c r="G255" s="539"/>
      <c r="H255" s="539"/>
      <c r="I255" s="539"/>
      <c r="J255" s="539"/>
      <c r="K255" s="539"/>
    </row>
    <row r="256" spans="1:11" ht="12.75">
      <c r="A256" s="70" t="s">
        <v>187</v>
      </c>
      <c r="B256" s="57" t="s">
        <v>431</v>
      </c>
      <c r="C256" s="539" t="s">
        <v>903</v>
      </c>
      <c r="D256" s="539"/>
      <c r="E256" s="539"/>
      <c r="F256" s="539"/>
      <c r="G256" s="539"/>
      <c r="H256" s="539"/>
      <c r="I256" s="539"/>
      <c r="J256" s="539"/>
      <c r="K256" s="539"/>
    </row>
    <row r="257" spans="1:11" ht="12.75">
      <c r="A257" s="70" t="s">
        <v>188</v>
      </c>
      <c r="B257" s="57" t="s">
        <v>431</v>
      </c>
      <c r="C257" s="539" t="s">
        <v>904</v>
      </c>
      <c r="D257" s="539"/>
      <c r="E257" s="539"/>
      <c r="F257" s="539"/>
      <c r="G257" s="539"/>
      <c r="H257" s="539"/>
      <c r="I257" s="539"/>
      <c r="J257" s="539"/>
      <c r="K257" s="539"/>
    </row>
    <row r="258" spans="1:11" ht="12.75">
      <c r="A258" s="70" t="s">
        <v>189</v>
      </c>
      <c r="B258" s="57" t="s">
        <v>431</v>
      </c>
      <c r="C258" s="539" t="s">
        <v>905</v>
      </c>
      <c r="D258" s="539"/>
      <c r="E258" s="539"/>
      <c r="F258" s="539"/>
      <c r="G258" s="539"/>
      <c r="H258" s="539"/>
      <c r="I258" s="539"/>
      <c r="J258" s="539"/>
      <c r="K258" s="539"/>
    </row>
    <row r="259" spans="1:11" ht="12.75">
      <c r="A259" s="70" t="s">
        <v>190</v>
      </c>
      <c r="B259" s="57" t="s">
        <v>431</v>
      </c>
      <c r="C259" s="539" t="s">
        <v>906</v>
      </c>
      <c r="D259" s="539"/>
      <c r="E259" s="539"/>
      <c r="F259" s="539"/>
      <c r="G259" s="539"/>
      <c r="H259" s="539"/>
      <c r="I259" s="539"/>
      <c r="J259" s="539"/>
      <c r="K259" s="539"/>
    </row>
    <row r="260" spans="1:11" ht="12.75">
      <c r="A260" s="70" t="s">
        <v>191</v>
      </c>
      <c r="B260" s="57" t="s">
        <v>431</v>
      </c>
      <c r="C260" s="539" t="s">
        <v>907</v>
      </c>
      <c r="D260" s="539"/>
      <c r="E260" s="539"/>
      <c r="F260" s="539"/>
      <c r="G260" s="539"/>
      <c r="H260" s="539"/>
      <c r="I260" s="539"/>
      <c r="J260" s="539"/>
      <c r="K260" s="539"/>
    </row>
    <row r="261" spans="1:11" ht="12.75">
      <c r="A261" s="70" t="s">
        <v>192</v>
      </c>
      <c r="B261" s="57" t="s">
        <v>431</v>
      </c>
      <c r="C261" s="539" t="s">
        <v>908</v>
      </c>
      <c r="D261" s="539"/>
      <c r="E261" s="539"/>
      <c r="F261" s="539"/>
      <c r="G261" s="539"/>
      <c r="H261" s="539"/>
      <c r="I261" s="539"/>
      <c r="J261" s="539"/>
      <c r="K261" s="539"/>
    </row>
    <row r="262" spans="1:11" ht="12.75">
      <c r="A262" s="70" t="s">
        <v>193</v>
      </c>
      <c r="B262" s="57" t="s">
        <v>432</v>
      </c>
      <c r="C262" s="539" t="s">
        <v>909</v>
      </c>
      <c r="D262" s="539"/>
      <c r="E262" s="539"/>
      <c r="F262" s="539"/>
      <c r="G262" s="539"/>
      <c r="H262" s="539"/>
      <c r="I262" s="539"/>
      <c r="J262" s="539"/>
      <c r="K262" s="539"/>
    </row>
    <row r="263" spans="1:11" ht="12.75">
      <c r="A263" s="73" t="s">
        <v>194</v>
      </c>
      <c r="B263" s="61" t="s">
        <v>432</v>
      </c>
      <c r="C263" s="537" t="s">
        <v>910</v>
      </c>
      <c r="D263" s="537"/>
      <c r="E263" s="537"/>
      <c r="F263" s="537"/>
      <c r="G263" s="537"/>
      <c r="H263" s="537"/>
      <c r="I263" s="537"/>
      <c r="J263" s="537"/>
      <c r="K263" s="537"/>
    </row>
    <row r="264" spans="1:11" ht="12.75">
      <c r="A264" s="70" t="s">
        <v>480</v>
      </c>
      <c r="B264" s="57"/>
      <c r="C264" s="541" t="s">
        <v>309</v>
      </c>
      <c r="D264" s="542"/>
      <c r="E264" s="542"/>
      <c r="F264" s="542"/>
      <c r="G264" s="542"/>
      <c r="H264" s="542"/>
      <c r="I264" s="542"/>
      <c r="J264" s="542"/>
      <c r="K264" s="543"/>
    </row>
    <row r="265" spans="1:11" ht="12.75">
      <c r="A265" s="70" t="s">
        <v>308</v>
      </c>
      <c r="B265" s="57"/>
      <c r="C265" s="541" t="s">
        <v>310</v>
      </c>
      <c r="D265" s="542"/>
      <c r="E265" s="542"/>
      <c r="F265" s="542"/>
      <c r="G265" s="542"/>
      <c r="H265" s="542"/>
      <c r="I265" s="542"/>
      <c r="J265" s="542"/>
      <c r="K265" s="543"/>
    </row>
    <row r="266" spans="1:11" ht="12.75">
      <c r="A266" s="70" t="s">
        <v>195</v>
      </c>
      <c r="B266" s="57" t="s">
        <v>431</v>
      </c>
      <c r="C266" s="539" t="s">
        <v>911</v>
      </c>
      <c r="D266" s="539"/>
      <c r="E266" s="539"/>
      <c r="F266" s="539"/>
      <c r="G266" s="539"/>
      <c r="H266" s="539"/>
      <c r="I266" s="539"/>
      <c r="J266" s="539"/>
      <c r="K266" s="539"/>
    </row>
    <row r="267" spans="1:11" ht="12.75">
      <c r="A267" s="89" t="s">
        <v>196</v>
      </c>
      <c r="B267" s="90" t="s">
        <v>431</v>
      </c>
      <c r="C267" s="540" t="s">
        <v>924</v>
      </c>
      <c r="D267" s="540"/>
      <c r="E267" s="540"/>
      <c r="F267" s="540"/>
      <c r="G267" s="540"/>
      <c r="H267" s="540"/>
      <c r="I267" s="540"/>
      <c r="J267" s="540"/>
      <c r="K267" s="540"/>
    </row>
    <row r="268" spans="1:11" ht="12.75">
      <c r="A268" s="70" t="s">
        <v>311</v>
      </c>
      <c r="B268" s="57"/>
      <c r="C268" s="541" t="s">
        <v>312</v>
      </c>
      <c r="D268" s="542"/>
      <c r="E268" s="542"/>
      <c r="F268" s="542"/>
      <c r="G268" s="542"/>
      <c r="H268" s="542"/>
      <c r="I268" s="542"/>
      <c r="J268" s="542"/>
      <c r="K268" s="543"/>
    </row>
    <row r="269" spans="1:11" ht="12.75">
      <c r="A269" s="70" t="s">
        <v>197</v>
      </c>
      <c r="B269" s="57" t="s">
        <v>431</v>
      </c>
      <c r="C269" s="539" t="s">
        <v>912</v>
      </c>
      <c r="D269" s="539"/>
      <c r="E269" s="539"/>
      <c r="F269" s="539"/>
      <c r="G269" s="539"/>
      <c r="H269" s="539"/>
      <c r="I269" s="539"/>
      <c r="J269" s="539"/>
      <c r="K269" s="539"/>
    </row>
    <row r="270" spans="1:11" ht="12.75">
      <c r="A270" s="70" t="s">
        <v>198</v>
      </c>
      <c r="B270" s="57" t="s">
        <v>430</v>
      </c>
      <c r="C270" s="539" t="s">
        <v>925</v>
      </c>
      <c r="D270" s="539"/>
      <c r="E270" s="539"/>
      <c r="F270" s="539"/>
      <c r="G270" s="539"/>
      <c r="H270" s="539"/>
      <c r="I270" s="539"/>
      <c r="J270" s="539"/>
      <c r="K270" s="539"/>
    </row>
    <row r="271" spans="1:11" ht="12.75">
      <c r="A271" s="70" t="s">
        <v>199</v>
      </c>
      <c r="B271" s="57" t="s">
        <v>430</v>
      </c>
      <c r="C271" s="539" t="s">
        <v>0</v>
      </c>
      <c r="D271" s="539"/>
      <c r="E271" s="539"/>
      <c r="F271" s="539"/>
      <c r="G271" s="539"/>
      <c r="H271" s="539"/>
      <c r="I271" s="539"/>
      <c r="J271" s="539"/>
      <c r="K271" s="539"/>
    </row>
    <row r="272" spans="1:11" ht="12.75">
      <c r="A272" s="70" t="s">
        <v>200</v>
      </c>
      <c r="B272" s="57" t="s">
        <v>430</v>
      </c>
      <c r="C272" s="539" t="s">
        <v>913</v>
      </c>
      <c r="D272" s="539"/>
      <c r="E272" s="539"/>
      <c r="F272" s="539"/>
      <c r="G272" s="539"/>
      <c r="H272" s="539"/>
      <c r="I272" s="539"/>
      <c r="J272" s="539"/>
      <c r="K272" s="539"/>
    </row>
    <row r="273" spans="1:11" ht="12.75">
      <c r="A273" s="70" t="s">
        <v>201</v>
      </c>
      <c r="B273" s="57" t="s">
        <v>430</v>
      </c>
      <c r="C273" s="539" t="s">
        <v>914</v>
      </c>
      <c r="D273" s="539"/>
      <c r="E273" s="539"/>
      <c r="F273" s="539"/>
      <c r="G273" s="539"/>
      <c r="H273" s="539"/>
      <c r="I273" s="539"/>
      <c r="J273" s="539"/>
      <c r="K273" s="539"/>
    </row>
    <row r="274" spans="1:11" ht="12.75">
      <c r="A274" s="70" t="s">
        <v>202</v>
      </c>
      <c r="B274" s="57" t="s">
        <v>430</v>
      </c>
      <c r="C274" s="539" t="s">
        <v>915</v>
      </c>
      <c r="D274" s="539"/>
      <c r="E274" s="539"/>
      <c r="F274" s="539"/>
      <c r="G274" s="539"/>
      <c r="H274" s="539"/>
      <c r="I274" s="539"/>
      <c r="J274" s="539"/>
      <c r="K274" s="539"/>
    </row>
    <row r="275" spans="1:11" ht="12.75">
      <c r="A275" s="89" t="s">
        <v>203</v>
      </c>
      <c r="B275" s="90" t="s">
        <v>430</v>
      </c>
      <c r="C275" s="540" t="s">
        <v>916</v>
      </c>
      <c r="D275" s="540"/>
      <c r="E275" s="540"/>
      <c r="F275" s="540"/>
      <c r="G275" s="540"/>
      <c r="H275" s="540"/>
      <c r="I275" s="540"/>
      <c r="J275" s="540"/>
      <c r="K275" s="540"/>
    </row>
    <row r="276" spans="1:11" ht="12.75">
      <c r="A276" s="70" t="s">
        <v>313</v>
      </c>
      <c r="B276" s="57"/>
      <c r="C276" s="541" t="s">
        <v>314</v>
      </c>
      <c r="D276" s="542"/>
      <c r="E276" s="542"/>
      <c r="F276" s="542"/>
      <c r="G276" s="542"/>
      <c r="H276" s="542"/>
      <c r="I276" s="542"/>
      <c r="J276" s="542"/>
      <c r="K276" s="543"/>
    </row>
    <row r="277" spans="1:11" ht="12.75">
      <c r="A277" s="70" t="s">
        <v>204</v>
      </c>
      <c r="B277" s="57" t="s">
        <v>430</v>
      </c>
      <c r="C277" s="539" t="s">
        <v>917</v>
      </c>
      <c r="D277" s="539"/>
      <c r="E277" s="539"/>
      <c r="F277" s="539"/>
      <c r="G277" s="539"/>
      <c r="H277" s="539"/>
      <c r="I277" s="539"/>
      <c r="J277" s="539"/>
      <c r="K277" s="539"/>
    </row>
    <row r="278" spans="1:11" ht="12.75">
      <c r="A278" s="70" t="s">
        <v>205</v>
      </c>
      <c r="B278" s="57" t="s">
        <v>431</v>
      </c>
      <c r="C278" s="539" t="s">
        <v>918</v>
      </c>
      <c r="D278" s="539"/>
      <c r="E278" s="539"/>
      <c r="F278" s="539"/>
      <c r="G278" s="539"/>
      <c r="H278" s="539"/>
      <c r="I278" s="539"/>
      <c r="J278" s="539"/>
      <c r="K278" s="539"/>
    </row>
    <row r="279" spans="1:11" ht="12.75">
      <c r="A279" s="89" t="s">
        <v>206</v>
      </c>
      <c r="B279" s="90" t="s">
        <v>432</v>
      </c>
      <c r="C279" s="540" t="s">
        <v>919</v>
      </c>
      <c r="D279" s="540"/>
      <c r="E279" s="540"/>
      <c r="F279" s="540"/>
      <c r="G279" s="540"/>
      <c r="H279" s="540"/>
      <c r="I279" s="540"/>
      <c r="J279" s="540"/>
      <c r="K279" s="540"/>
    </row>
    <row r="280" spans="1:11" ht="12.75">
      <c r="A280" s="70" t="s">
        <v>315</v>
      </c>
      <c r="B280" s="57"/>
      <c r="C280" s="541" t="s">
        <v>316</v>
      </c>
      <c r="D280" s="542"/>
      <c r="E280" s="542"/>
      <c r="F280" s="542"/>
      <c r="G280" s="542"/>
      <c r="H280" s="542"/>
      <c r="I280" s="542"/>
      <c r="J280" s="542"/>
      <c r="K280" s="543"/>
    </row>
    <row r="281" spans="1:11" ht="12.75">
      <c r="A281" s="70" t="s">
        <v>207</v>
      </c>
      <c r="B281" s="57" t="s">
        <v>431</v>
      </c>
      <c r="C281" s="539" t="s">
        <v>920</v>
      </c>
      <c r="D281" s="539"/>
      <c r="E281" s="539"/>
      <c r="F281" s="539"/>
      <c r="G281" s="539"/>
      <c r="H281" s="539"/>
      <c r="I281" s="539"/>
      <c r="J281" s="539"/>
      <c r="K281" s="539"/>
    </row>
    <row r="282" spans="1:11" ht="12.75">
      <c r="A282" s="70" t="s">
        <v>208</v>
      </c>
      <c r="B282" s="57" t="s">
        <v>431</v>
      </c>
      <c r="C282" s="539" t="s">
        <v>921</v>
      </c>
      <c r="D282" s="539"/>
      <c r="E282" s="539"/>
      <c r="F282" s="539"/>
      <c r="G282" s="539"/>
      <c r="H282" s="539"/>
      <c r="I282" s="539"/>
      <c r="J282" s="539"/>
      <c r="K282" s="539"/>
    </row>
    <row r="283" spans="1:11" ht="12.75">
      <c r="A283" s="70" t="s">
        <v>209</v>
      </c>
      <c r="B283" s="57" t="s">
        <v>431</v>
      </c>
      <c r="C283" s="539" t="s">
        <v>1</v>
      </c>
      <c r="D283" s="539"/>
      <c r="E283" s="539"/>
      <c r="F283" s="539"/>
      <c r="G283" s="539"/>
      <c r="H283" s="539"/>
      <c r="I283" s="539"/>
      <c r="J283" s="539"/>
      <c r="K283" s="539"/>
    </row>
    <row r="284" spans="1:11" ht="12.75">
      <c r="A284" s="70" t="s">
        <v>210</v>
      </c>
      <c r="B284" s="57" t="s">
        <v>432</v>
      </c>
      <c r="C284" s="539" t="s">
        <v>2</v>
      </c>
      <c r="D284" s="539"/>
      <c r="E284" s="539"/>
      <c r="F284" s="539"/>
      <c r="G284" s="539"/>
      <c r="H284" s="539"/>
      <c r="I284" s="539"/>
      <c r="J284" s="539"/>
      <c r="K284" s="539"/>
    </row>
    <row r="285" spans="1:11" ht="12.75">
      <c r="A285" s="73" t="s">
        <v>211</v>
      </c>
      <c r="B285" s="61" t="s">
        <v>432</v>
      </c>
      <c r="C285" s="537" t="s">
        <v>3</v>
      </c>
      <c r="D285" s="537"/>
      <c r="E285" s="537"/>
      <c r="F285" s="537"/>
      <c r="G285" s="537"/>
      <c r="H285" s="537"/>
      <c r="I285" s="537"/>
      <c r="J285" s="537"/>
      <c r="K285" s="537"/>
    </row>
    <row r="286" spans="1:11" ht="12.75">
      <c r="A286" s="70" t="s">
        <v>486</v>
      </c>
      <c r="B286" s="57"/>
      <c r="C286" s="541" t="s">
        <v>318</v>
      </c>
      <c r="D286" s="542"/>
      <c r="E286" s="542"/>
      <c r="F286" s="542"/>
      <c r="G286" s="542"/>
      <c r="H286" s="542"/>
      <c r="I286" s="542"/>
      <c r="J286" s="542"/>
      <c r="K286" s="543"/>
    </row>
    <row r="287" spans="1:11" ht="12.75">
      <c r="A287" s="70" t="s">
        <v>317</v>
      </c>
      <c r="B287" s="57"/>
      <c r="C287" s="541" t="s">
        <v>319</v>
      </c>
      <c r="D287" s="542"/>
      <c r="E287" s="542"/>
      <c r="F287" s="542"/>
      <c r="G287" s="542"/>
      <c r="H287" s="542"/>
      <c r="I287" s="542"/>
      <c r="J287" s="542"/>
      <c r="K287" s="543"/>
    </row>
    <row r="288" spans="1:11" ht="12.75">
      <c r="A288" s="70" t="s">
        <v>212</v>
      </c>
      <c r="B288" s="57" t="s">
        <v>431</v>
      </c>
      <c r="C288" s="539" t="s">
        <v>4</v>
      </c>
      <c r="D288" s="539"/>
      <c r="E288" s="539"/>
      <c r="F288" s="539"/>
      <c r="G288" s="539"/>
      <c r="H288" s="539"/>
      <c r="I288" s="539"/>
      <c r="J288" s="539"/>
      <c r="K288" s="539"/>
    </row>
    <row r="289" spans="1:11" ht="12.75">
      <c r="A289" s="70" t="s">
        <v>213</v>
      </c>
      <c r="B289" s="57" t="s">
        <v>431</v>
      </c>
      <c r="C289" s="539" t="s">
        <v>5</v>
      </c>
      <c r="D289" s="539"/>
      <c r="E289" s="539"/>
      <c r="F289" s="539"/>
      <c r="G289" s="539"/>
      <c r="H289" s="539"/>
      <c r="I289" s="539"/>
      <c r="J289" s="539"/>
      <c r="K289" s="539"/>
    </row>
    <row r="290" spans="1:11" ht="12.75">
      <c r="A290" s="89" t="s">
        <v>214</v>
      </c>
      <c r="B290" s="90" t="s">
        <v>431</v>
      </c>
      <c r="C290" s="540" t="s">
        <v>6</v>
      </c>
      <c r="D290" s="540"/>
      <c r="E290" s="540"/>
      <c r="F290" s="540"/>
      <c r="G290" s="540"/>
      <c r="H290" s="540"/>
      <c r="I290" s="540"/>
      <c r="J290" s="540"/>
      <c r="K290" s="540"/>
    </row>
    <row r="291" spans="1:11" ht="12.75">
      <c r="A291" s="70" t="s">
        <v>320</v>
      </c>
      <c r="B291" s="57"/>
      <c r="C291" s="541" t="s">
        <v>321</v>
      </c>
      <c r="D291" s="542"/>
      <c r="E291" s="542"/>
      <c r="F291" s="542"/>
      <c r="G291" s="542"/>
      <c r="H291" s="542"/>
      <c r="I291" s="542"/>
      <c r="J291" s="542"/>
      <c r="K291" s="543"/>
    </row>
    <row r="292" spans="1:11" ht="12.75">
      <c r="A292" s="70" t="s">
        <v>215</v>
      </c>
      <c r="B292" s="57" t="s">
        <v>431</v>
      </c>
      <c r="C292" s="539" t="s">
        <v>7</v>
      </c>
      <c r="D292" s="539"/>
      <c r="E292" s="539"/>
      <c r="F292" s="539"/>
      <c r="G292" s="539"/>
      <c r="H292" s="539"/>
      <c r="I292" s="539"/>
      <c r="J292" s="539"/>
      <c r="K292" s="539"/>
    </row>
    <row r="293" spans="1:11" ht="12.75">
      <c r="A293" s="70" t="s">
        <v>216</v>
      </c>
      <c r="B293" s="57" t="s">
        <v>431</v>
      </c>
      <c r="C293" s="539" t="s">
        <v>8</v>
      </c>
      <c r="D293" s="539"/>
      <c r="E293" s="539"/>
      <c r="F293" s="539"/>
      <c r="G293" s="539"/>
      <c r="H293" s="539"/>
      <c r="I293" s="539"/>
      <c r="J293" s="539"/>
      <c r="K293" s="539"/>
    </row>
    <row r="294" spans="1:11" ht="12.75">
      <c r="A294" s="70" t="s">
        <v>217</v>
      </c>
      <c r="B294" s="57" t="s">
        <v>431</v>
      </c>
      <c r="C294" s="539" t="s">
        <v>9</v>
      </c>
      <c r="D294" s="539"/>
      <c r="E294" s="539"/>
      <c r="F294" s="539"/>
      <c r="G294" s="539"/>
      <c r="H294" s="539"/>
      <c r="I294" s="539"/>
      <c r="J294" s="539"/>
      <c r="K294" s="539"/>
    </row>
    <row r="295" spans="1:11" ht="12.75">
      <c r="A295" s="70" t="s">
        <v>218</v>
      </c>
      <c r="B295" s="57" t="s">
        <v>431</v>
      </c>
      <c r="C295" s="539" t="s">
        <v>10</v>
      </c>
      <c r="D295" s="539"/>
      <c r="E295" s="539"/>
      <c r="F295" s="539"/>
      <c r="G295" s="539"/>
      <c r="H295" s="539"/>
      <c r="I295" s="539"/>
      <c r="J295" s="539"/>
      <c r="K295" s="539"/>
    </row>
    <row r="296" spans="1:11" ht="12.75">
      <c r="A296" s="70" t="s">
        <v>219</v>
      </c>
      <c r="B296" s="57" t="s">
        <v>432</v>
      </c>
      <c r="C296" s="539" t="s">
        <v>11</v>
      </c>
      <c r="D296" s="539"/>
      <c r="E296" s="539"/>
      <c r="F296" s="539"/>
      <c r="G296" s="539"/>
      <c r="H296" s="539"/>
      <c r="I296" s="539"/>
      <c r="J296" s="539"/>
      <c r="K296" s="539"/>
    </row>
    <row r="297" spans="1:11" ht="12.75">
      <c r="A297" s="70" t="s">
        <v>220</v>
      </c>
      <c r="B297" s="57" t="s">
        <v>432</v>
      </c>
      <c r="C297" s="539" t="s">
        <v>12</v>
      </c>
      <c r="D297" s="539"/>
      <c r="E297" s="539"/>
      <c r="F297" s="539"/>
      <c r="G297" s="539"/>
      <c r="H297" s="539"/>
      <c r="I297" s="539"/>
      <c r="J297" s="539"/>
      <c r="K297" s="539"/>
    </row>
    <row r="298" spans="1:11" ht="12.75">
      <c r="A298" s="70" t="s">
        <v>221</v>
      </c>
      <c r="B298" s="57" t="s">
        <v>432</v>
      </c>
      <c r="C298" s="539" t="s">
        <v>13</v>
      </c>
      <c r="D298" s="539"/>
      <c r="E298" s="539"/>
      <c r="F298" s="539"/>
      <c r="G298" s="539"/>
      <c r="H298" s="539"/>
      <c r="I298" s="539"/>
      <c r="J298" s="539"/>
      <c r="K298" s="539"/>
    </row>
    <row r="299" spans="1:11" ht="12.75">
      <c r="A299" s="73" t="s">
        <v>222</v>
      </c>
      <c r="B299" s="61" t="s">
        <v>432</v>
      </c>
      <c r="C299" s="537" t="s">
        <v>14</v>
      </c>
      <c r="D299" s="537"/>
      <c r="E299" s="537"/>
      <c r="F299" s="537"/>
      <c r="G299" s="537"/>
      <c r="H299" s="537"/>
      <c r="I299" s="537"/>
      <c r="J299" s="537"/>
      <c r="K299" s="537"/>
    </row>
    <row r="300" spans="1:11" ht="12.75">
      <c r="A300" s="70" t="s">
        <v>322</v>
      </c>
      <c r="B300" s="57"/>
      <c r="C300" s="541" t="s">
        <v>324</v>
      </c>
      <c r="D300" s="542"/>
      <c r="E300" s="542"/>
      <c r="F300" s="542"/>
      <c r="G300" s="542"/>
      <c r="H300" s="542"/>
      <c r="I300" s="542"/>
      <c r="J300" s="542"/>
      <c r="K300" s="543"/>
    </row>
    <row r="301" spans="1:11" ht="12.75">
      <c r="A301" s="70" t="s">
        <v>323</v>
      </c>
      <c r="B301" s="57"/>
      <c r="C301" s="541" t="s">
        <v>325</v>
      </c>
      <c r="D301" s="542"/>
      <c r="E301" s="542"/>
      <c r="F301" s="542"/>
      <c r="G301" s="542"/>
      <c r="H301" s="542"/>
      <c r="I301" s="542"/>
      <c r="J301" s="542"/>
      <c r="K301" s="543"/>
    </row>
    <row r="302" spans="1:11" ht="12.75">
      <c r="A302" s="70" t="s">
        <v>223</v>
      </c>
      <c r="B302" s="57" t="s">
        <v>432</v>
      </c>
      <c r="C302" s="539" t="s">
        <v>15</v>
      </c>
      <c r="D302" s="539"/>
      <c r="E302" s="539"/>
      <c r="F302" s="539"/>
      <c r="G302" s="539"/>
      <c r="H302" s="539"/>
      <c r="I302" s="539"/>
      <c r="J302" s="539"/>
      <c r="K302" s="539"/>
    </row>
    <row r="303" spans="1:11" ht="12.75">
      <c r="A303" s="70" t="s">
        <v>224</v>
      </c>
      <c r="B303" s="57" t="s">
        <v>432</v>
      </c>
      <c r="C303" s="539" t="s">
        <v>16</v>
      </c>
      <c r="D303" s="539"/>
      <c r="E303" s="539"/>
      <c r="F303" s="539"/>
      <c r="G303" s="539"/>
      <c r="H303" s="539"/>
      <c r="I303" s="539"/>
      <c r="J303" s="539"/>
      <c r="K303" s="539"/>
    </row>
    <row r="304" spans="1:11" ht="12.75">
      <c r="A304" s="70" t="s">
        <v>225</v>
      </c>
      <c r="B304" s="57" t="s">
        <v>432</v>
      </c>
      <c r="C304" s="539" t="s">
        <v>17</v>
      </c>
      <c r="D304" s="539"/>
      <c r="E304" s="539"/>
      <c r="F304" s="539"/>
      <c r="G304" s="539"/>
      <c r="H304" s="539"/>
      <c r="I304" s="539"/>
      <c r="J304" s="539"/>
      <c r="K304" s="539"/>
    </row>
    <row r="305" spans="1:11" ht="12.75">
      <c r="A305" s="70" t="s">
        <v>226</v>
      </c>
      <c r="B305" s="57" t="s">
        <v>432</v>
      </c>
      <c r="C305" s="539" t="s">
        <v>18</v>
      </c>
      <c r="D305" s="539"/>
      <c r="E305" s="539"/>
      <c r="F305" s="539"/>
      <c r="G305" s="539"/>
      <c r="H305" s="539"/>
      <c r="I305" s="539"/>
      <c r="J305" s="539"/>
      <c r="K305" s="539"/>
    </row>
    <row r="306" spans="1:11" ht="12.75">
      <c r="A306" s="70" t="s">
        <v>634</v>
      </c>
      <c r="B306" s="57" t="s">
        <v>432</v>
      </c>
      <c r="C306" s="539" t="s">
        <v>19</v>
      </c>
      <c r="D306" s="539"/>
      <c r="E306" s="539"/>
      <c r="F306" s="539"/>
      <c r="G306" s="539"/>
      <c r="H306" s="539"/>
      <c r="I306" s="539"/>
      <c r="J306" s="539"/>
      <c r="K306" s="539"/>
    </row>
    <row r="307" spans="1:11" ht="12.75">
      <c r="A307" s="70" t="s">
        <v>635</v>
      </c>
      <c r="B307" s="57" t="s">
        <v>432</v>
      </c>
      <c r="C307" s="539" t="s">
        <v>20</v>
      </c>
      <c r="D307" s="539"/>
      <c r="E307" s="539"/>
      <c r="F307" s="539"/>
      <c r="G307" s="539"/>
      <c r="H307" s="539"/>
      <c r="I307" s="539"/>
      <c r="J307" s="539"/>
      <c r="K307" s="539"/>
    </row>
    <row r="308" spans="1:11" ht="12.75">
      <c r="A308" s="70" t="s">
        <v>636</v>
      </c>
      <c r="B308" s="57" t="s">
        <v>432</v>
      </c>
      <c r="C308" s="539" t="s">
        <v>21</v>
      </c>
      <c r="D308" s="539"/>
      <c r="E308" s="539"/>
      <c r="F308" s="539"/>
      <c r="G308" s="539"/>
      <c r="H308" s="539"/>
      <c r="I308" s="539"/>
      <c r="J308" s="539"/>
      <c r="K308" s="539"/>
    </row>
    <row r="309" spans="1:11" ht="12.75">
      <c r="A309" s="70" t="s">
        <v>637</v>
      </c>
      <c r="B309" s="57" t="s">
        <v>432</v>
      </c>
      <c r="C309" s="539" t="s">
        <v>22</v>
      </c>
      <c r="D309" s="539"/>
      <c r="E309" s="539"/>
      <c r="F309" s="539"/>
      <c r="G309" s="539"/>
      <c r="H309" s="539"/>
      <c r="I309" s="539"/>
      <c r="J309" s="539"/>
      <c r="K309" s="539"/>
    </row>
    <row r="310" spans="1:11" ht="12.75">
      <c r="A310" s="70" t="s">
        <v>638</v>
      </c>
      <c r="B310" s="57" t="s">
        <v>433</v>
      </c>
      <c r="C310" s="539" t="s">
        <v>23</v>
      </c>
      <c r="D310" s="539"/>
      <c r="E310" s="539"/>
      <c r="F310" s="539"/>
      <c r="G310" s="539"/>
      <c r="H310" s="539"/>
      <c r="I310" s="539"/>
      <c r="J310" s="539"/>
      <c r="K310" s="539"/>
    </row>
    <row r="311" spans="1:11" ht="12.75">
      <c r="A311" s="70" t="s">
        <v>639</v>
      </c>
      <c r="B311" s="57" t="s">
        <v>433</v>
      </c>
      <c r="C311" s="539" t="s">
        <v>24</v>
      </c>
      <c r="D311" s="539"/>
      <c r="E311" s="539"/>
      <c r="F311" s="539"/>
      <c r="G311" s="539"/>
      <c r="H311" s="539"/>
      <c r="I311" s="539"/>
      <c r="J311" s="539"/>
      <c r="K311" s="539"/>
    </row>
    <row r="312" spans="1:11" ht="12.75">
      <c r="A312" s="70" t="s">
        <v>640</v>
      </c>
      <c r="B312" s="57" t="s">
        <v>433</v>
      </c>
      <c r="C312" s="539" t="s">
        <v>25</v>
      </c>
      <c r="D312" s="539"/>
      <c r="E312" s="539"/>
      <c r="F312" s="539"/>
      <c r="G312" s="539"/>
      <c r="H312" s="539"/>
      <c r="I312" s="539"/>
      <c r="J312" s="539"/>
      <c r="K312" s="539"/>
    </row>
    <row r="313" spans="1:11" ht="12.75">
      <c r="A313" s="70" t="s">
        <v>641</v>
      </c>
      <c r="B313" s="57" t="s">
        <v>433</v>
      </c>
      <c r="C313" s="539" t="s">
        <v>26</v>
      </c>
      <c r="D313" s="539"/>
      <c r="E313" s="539"/>
      <c r="F313" s="539"/>
      <c r="G313" s="539"/>
      <c r="H313" s="539"/>
      <c r="I313" s="539"/>
      <c r="J313" s="539"/>
      <c r="K313" s="539"/>
    </row>
    <row r="314" spans="1:11" ht="12.75">
      <c r="A314" s="89" t="s">
        <v>642</v>
      </c>
      <c r="B314" s="90" t="s">
        <v>433</v>
      </c>
      <c r="C314" s="540" t="s">
        <v>27</v>
      </c>
      <c r="D314" s="540"/>
      <c r="E314" s="540"/>
      <c r="F314" s="540"/>
      <c r="G314" s="540"/>
      <c r="H314" s="540"/>
      <c r="I314" s="540"/>
      <c r="J314" s="540"/>
      <c r="K314" s="540"/>
    </row>
    <row r="315" spans="1:11" ht="12.75">
      <c r="A315" s="70" t="s">
        <v>326</v>
      </c>
      <c r="B315" s="57"/>
      <c r="C315" s="541" t="s">
        <v>327</v>
      </c>
      <c r="D315" s="542"/>
      <c r="E315" s="542"/>
      <c r="F315" s="542"/>
      <c r="G315" s="542"/>
      <c r="H315" s="542"/>
      <c r="I315" s="542"/>
      <c r="J315" s="542"/>
      <c r="K315" s="543"/>
    </row>
    <row r="316" spans="1:11" ht="12.75">
      <c r="A316" s="70" t="s">
        <v>643</v>
      </c>
      <c r="B316" s="57" t="s">
        <v>430</v>
      </c>
      <c r="C316" s="539" t="s">
        <v>28</v>
      </c>
      <c r="D316" s="539"/>
      <c r="E316" s="539"/>
      <c r="F316" s="539"/>
      <c r="G316" s="539"/>
      <c r="H316" s="539"/>
      <c r="I316" s="539"/>
      <c r="J316" s="539"/>
      <c r="K316" s="539"/>
    </row>
    <row r="317" spans="1:11" ht="12.75">
      <c r="A317" s="73" t="s">
        <v>644</v>
      </c>
      <c r="B317" s="61" t="s">
        <v>430</v>
      </c>
      <c r="C317" s="537" t="s">
        <v>29</v>
      </c>
      <c r="D317" s="537"/>
      <c r="E317" s="537"/>
      <c r="F317" s="537"/>
      <c r="G317" s="537"/>
      <c r="H317" s="537"/>
      <c r="I317" s="537"/>
      <c r="J317" s="537"/>
      <c r="K317" s="537"/>
    </row>
    <row r="318" spans="1:9" ht="12.75">
      <c r="A318" s="53"/>
      <c r="B318" s="49"/>
      <c r="D318" s="49"/>
      <c r="E318" s="49"/>
      <c r="F318" s="49"/>
      <c r="G318" s="49"/>
      <c r="H318" s="49"/>
      <c r="I318" s="49"/>
    </row>
    <row r="319" spans="1:9" ht="12.75">
      <c r="A319" s="53"/>
      <c r="B319" s="49"/>
      <c r="D319" s="49"/>
      <c r="E319" s="49"/>
      <c r="F319" s="49"/>
      <c r="G319" s="49"/>
      <c r="H319" s="49"/>
      <c r="I319" s="49"/>
    </row>
    <row r="320" spans="1:9" ht="12.75">
      <c r="A320" s="53"/>
      <c r="B320" s="49"/>
      <c r="C320" s="49"/>
      <c r="D320" s="49"/>
      <c r="E320" s="49"/>
      <c r="F320" s="49"/>
      <c r="G320" s="49"/>
      <c r="H320" s="49"/>
      <c r="I320" s="49"/>
    </row>
    <row r="321" spans="1:9" ht="12.75">
      <c r="A321" s="53"/>
      <c r="B321" s="49"/>
      <c r="C321" s="49"/>
      <c r="D321" s="49"/>
      <c r="E321" s="49"/>
      <c r="F321" s="49"/>
      <c r="G321" s="49"/>
      <c r="H321" s="49"/>
      <c r="I321" s="49"/>
    </row>
    <row r="322" spans="1:9" ht="12.75">
      <c r="A322" s="53"/>
      <c r="B322" s="49"/>
      <c r="C322" s="49"/>
      <c r="D322" s="49"/>
      <c r="E322" s="49"/>
      <c r="F322" s="49"/>
      <c r="G322" s="49"/>
      <c r="H322" s="49"/>
      <c r="I322" s="49"/>
    </row>
    <row r="323" spans="1:9" ht="12.75">
      <c r="A323" s="53"/>
      <c r="B323" s="49"/>
      <c r="C323" s="49"/>
      <c r="D323" s="49"/>
      <c r="E323" s="49"/>
      <c r="F323" s="49"/>
      <c r="G323" s="49"/>
      <c r="H323" s="49"/>
      <c r="I323" s="49"/>
    </row>
    <row r="324" spans="1:9" ht="12.75">
      <c r="A324" s="74"/>
      <c r="B324" s="49"/>
      <c r="C324" s="49"/>
      <c r="D324" s="49"/>
      <c r="E324" s="49"/>
      <c r="F324" s="49"/>
      <c r="G324" s="49"/>
      <c r="H324" s="49"/>
      <c r="I324" s="49"/>
    </row>
    <row r="325" spans="1:9" ht="12.75">
      <c r="A325" s="74"/>
      <c r="B325" s="49"/>
      <c r="C325" s="49"/>
      <c r="D325" s="49"/>
      <c r="E325" s="49"/>
      <c r="F325" s="49"/>
      <c r="G325" s="49"/>
      <c r="H325" s="49"/>
      <c r="I325" s="49"/>
    </row>
    <row r="326" spans="1:9" ht="12.75">
      <c r="A326" s="53"/>
      <c r="B326" s="49"/>
      <c r="C326" s="49"/>
      <c r="D326" s="49"/>
      <c r="E326" s="49"/>
      <c r="F326" s="49"/>
      <c r="G326" s="49"/>
      <c r="H326" s="49"/>
      <c r="I326" s="49"/>
    </row>
    <row r="327" spans="1:9" ht="12.75">
      <c r="A327" s="53"/>
      <c r="B327" s="49"/>
      <c r="C327" s="49"/>
      <c r="D327" s="49"/>
      <c r="E327" s="49"/>
      <c r="F327" s="49"/>
      <c r="G327" s="49"/>
      <c r="H327" s="49"/>
      <c r="I327" s="49"/>
    </row>
    <row r="328" spans="1:9" ht="12.75">
      <c r="A328" s="53"/>
      <c r="B328" s="49"/>
      <c r="C328" s="49"/>
      <c r="D328" s="49"/>
      <c r="E328" s="49"/>
      <c r="F328" s="49"/>
      <c r="G328" s="49"/>
      <c r="H328" s="49"/>
      <c r="I328" s="49"/>
    </row>
    <row r="329" spans="1:9" ht="12.75">
      <c r="A329" s="53"/>
      <c r="B329" s="49"/>
      <c r="C329" s="49"/>
      <c r="D329" s="49"/>
      <c r="E329" s="49"/>
      <c r="F329" s="49"/>
      <c r="G329" s="49"/>
      <c r="H329" s="49"/>
      <c r="I329" s="49"/>
    </row>
    <row r="330" spans="1:9" ht="12.75">
      <c r="A330" s="53"/>
      <c r="B330" s="49"/>
      <c r="C330" s="49"/>
      <c r="D330" s="49"/>
      <c r="E330" s="49"/>
      <c r="F330" s="49"/>
      <c r="G330" s="49"/>
      <c r="H330" s="49"/>
      <c r="I330" s="49"/>
    </row>
    <row r="331" spans="1:9" ht="12.75">
      <c r="A331" s="53"/>
      <c r="B331" s="49"/>
      <c r="C331" s="49"/>
      <c r="D331" s="49"/>
      <c r="E331" s="49"/>
      <c r="F331" s="49"/>
      <c r="G331" s="49"/>
      <c r="H331" s="49"/>
      <c r="I331" s="49"/>
    </row>
    <row r="332" spans="1:9" ht="12.75">
      <c r="A332" s="53"/>
      <c r="B332" s="49"/>
      <c r="C332" s="49"/>
      <c r="D332" s="49"/>
      <c r="E332" s="49"/>
      <c r="F332" s="49"/>
      <c r="G332" s="49"/>
      <c r="H332" s="49"/>
      <c r="I332" s="49"/>
    </row>
    <row r="333" spans="1:9" ht="12.75">
      <c r="A333" s="53"/>
      <c r="B333" s="49"/>
      <c r="C333" s="49"/>
      <c r="D333" s="49"/>
      <c r="E333" s="49"/>
      <c r="F333" s="49"/>
      <c r="G333" s="49"/>
      <c r="H333" s="49"/>
      <c r="I333" s="49"/>
    </row>
    <row r="334" spans="1:9" ht="12.75">
      <c r="A334" s="53"/>
      <c r="B334" s="49"/>
      <c r="C334" s="49"/>
      <c r="D334" s="49"/>
      <c r="E334" s="49"/>
      <c r="F334" s="49"/>
      <c r="G334" s="49"/>
      <c r="H334" s="49"/>
      <c r="I334" s="49"/>
    </row>
    <row r="335" spans="1:9" ht="12.75">
      <c r="A335" s="53"/>
      <c r="B335" s="49"/>
      <c r="C335" s="49"/>
      <c r="D335" s="49"/>
      <c r="E335" s="49"/>
      <c r="F335" s="49"/>
      <c r="G335" s="49"/>
      <c r="H335" s="49"/>
      <c r="I335" s="49"/>
    </row>
    <row r="336" spans="1:9" ht="12.75">
      <c r="A336" s="53"/>
      <c r="B336" s="49"/>
      <c r="C336" s="49"/>
      <c r="D336" s="49"/>
      <c r="E336" s="49"/>
      <c r="F336" s="49"/>
      <c r="G336" s="49"/>
      <c r="H336" s="49"/>
      <c r="I336" s="49"/>
    </row>
    <row r="337" spans="1:9" ht="12.75">
      <c r="A337" s="53"/>
      <c r="B337" s="49"/>
      <c r="C337" s="49"/>
      <c r="D337" s="49"/>
      <c r="E337" s="49"/>
      <c r="F337" s="49"/>
      <c r="G337" s="49"/>
      <c r="H337" s="49"/>
      <c r="I337" s="49"/>
    </row>
    <row r="338" spans="1:9" ht="12.75">
      <c r="A338" s="53"/>
      <c r="B338" s="49"/>
      <c r="C338" s="49"/>
      <c r="D338" s="49"/>
      <c r="E338" s="49"/>
      <c r="F338" s="49"/>
      <c r="G338" s="49"/>
      <c r="H338" s="49"/>
      <c r="I338" s="49"/>
    </row>
    <row r="339" spans="1:9" ht="12.75">
      <c r="A339" s="53"/>
      <c r="B339" s="49"/>
      <c r="C339" s="49"/>
      <c r="D339" s="49"/>
      <c r="E339" s="49"/>
      <c r="F339" s="49"/>
      <c r="G339" s="49"/>
      <c r="H339" s="49"/>
      <c r="I339" s="49"/>
    </row>
    <row r="340" spans="1:9" ht="12.75">
      <c r="A340" s="53"/>
      <c r="B340" s="49"/>
      <c r="C340" s="49"/>
      <c r="D340" s="49"/>
      <c r="E340" s="49"/>
      <c r="F340" s="49"/>
      <c r="G340" s="49"/>
      <c r="H340" s="49"/>
      <c r="I340" s="49"/>
    </row>
    <row r="341" spans="1:9" ht="12.75">
      <c r="A341" s="53"/>
      <c r="B341" s="49"/>
      <c r="C341" s="49"/>
      <c r="D341" s="49"/>
      <c r="E341" s="49"/>
      <c r="F341" s="49"/>
      <c r="G341" s="49"/>
      <c r="H341" s="49"/>
      <c r="I341" s="49"/>
    </row>
    <row r="342" spans="1:9" ht="12.75">
      <c r="A342" s="53"/>
      <c r="B342" s="49"/>
      <c r="C342" s="49"/>
      <c r="D342" s="49"/>
      <c r="E342" s="49"/>
      <c r="F342" s="49"/>
      <c r="G342" s="49"/>
      <c r="H342" s="49"/>
      <c r="I342" s="49"/>
    </row>
    <row r="343" spans="1:9" ht="12.75">
      <c r="A343" s="53"/>
      <c r="B343" s="49"/>
      <c r="C343" s="49"/>
      <c r="D343" s="49"/>
      <c r="E343" s="49"/>
      <c r="F343" s="49"/>
      <c r="G343" s="49"/>
      <c r="H343" s="49"/>
      <c r="I343" s="49"/>
    </row>
    <row r="344" spans="1:9" ht="12.75">
      <c r="A344" s="53"/>
      <c r="B344" s="49"/>
      <c r="C344" s="49"/>
      <c r="D344" s="49"/>
      <c r="E344" s="49"/>
      <c r="F344" s="49"/>
      <c r="G344" s="49"/>
      <c r="H344" s="49"/>
      <c r="I344" s="49"/>
    </row>
    <row r="345" spans="1:9" ht="12.75">
      <c r="A345" s="53"/>
      <c r="B345" s="49"/>
      <c r="C345" s="49"/>
      <c r="D345" s="49"/>
      <c r="E345" s="49"/>
      <c r="F345" s="49"/>
      <c r="G345" s="49"/>
      <c r="H345" s="49"/>
      <c r="I345" s="49"/>
    </row>
    <row r="346" spans="1:9" ht="12.75">
      <c r="A346" s="53"/>
      <c r="B346" s="49"/>
      <c r="C346" s="49"/>
      <c r="D346" s="49"/>
      <c r="E346" s="49"/>
      <c r="F346" s="49"/>
      <c r="G346" s="49"/>
      <c r="H346" s="49"/>
      <c r="I346" s="49"/>
    </row>
    <row r="347" spans="1:9" ht="12.75">
      <c r="A347" s="53"/>
      <c r="B347" s="49"/>
      <c r="C347" s="49"/>
      <c r="D347" s="49"/>
      <c r="E347" s="49"/>
      <c r="F347" s="49"/>
      <c r="G347" s="49"/>
      <c r="H347" s="49"/>
      <c r="I347" s="49"/>
    </row>
    <row r="348" spans="1:9" ht="12.75">
      <c r="A348" s="53"/>
      <c r="B348" s="49"/>
      <c r="C348" s="49"/>
      <c r="D348" s="49"/>
      <c r="E348" s="49"/>
      <c r="F348" s="49"/>
      <c r="G348" s="49"/>
      <c r="H348" s="49"/>
      <c r="I348" s="49"/>
    </row>
    <row r="349" spans="1:9" ht="12.75">
      <c r="A349" s="53"/>
      <c r="B349" s="49"/>
      <c r="C349" s="49"/>
      <c r="D349" s="49"/>
      <c r="E349" s="49"/>
      <c r="F349" s="49"/>
      <c r="G349" s="49"/>
      <c r="H349" s="49"/>
      <c r="I349" s="49"/>
    </row>
    <row r="350" spans="1:9" ht="12.75">
      <c r="A350" s="53"/>
      <c r="B350" s="49"/>
      <c r="C350" s="49"/>
      <c r="D350" s="49"/>
      <c r="E350" s="49"/>
      <c r="F350" s="49"/>
      <c r="G350" s="49"/>
      <c r="H350" s="49"/>
      <c r="I350" s="49"/>
    </row>
    <row r="351" spans="1:9" ht="12.75">
      <c r="A351" s="53"/>
      <c r="B351" s="49"/>
      <c r="C351" s="49"/>
      <c r="D351" s="49"/>
      <c r="E351" s="49"/>
      <c r="F351" s="49"/>
      <c r="G351" s="49"/>
      <c r="H351" s="49"/>
      <c r="I351" s="49"/>
    </row>
    <row r="352" spans="1:9" ht="12.75">
      <c r="A352" s="53"/>
      <c r="B352" s="49"/>
      <c r="C352" s="49"/>
      <c r="D352" s="49"/>
      <c r="E352" s="49"/>
      <c r="F352" s="49"/>
      <c r="G352" s="49"/>
      <c r="H352" s="49"/>
      <c r="I352" s="49"/>
    </row>
    <row r="353" spans="1:9" ht="12.75">
      <c r="A353" s="53"/>
      <c r="B353" s="49"/>
      <c r="C353" s="49"/>
      <c r="D353" s="49"/>
      <c r="E353" s="49"/>
      <c r="F353" s="49"/>
      <c r="G353" s="49"/>
      <c r="H353" s="49"/>
      <c r="I353" s="49"/>
    </row>
    <row r="354" spans="1:9" ht="12.75">
      <c r="A354" s="53"/>
      <c r="B354" s="49"/>
      <c r="C354" s="49"/>
      <c r="D354" s="49"/>
      <c r="E354" s="49"/>
      <c r="F354" s="49"/>
      <c r="G354" s="49"/>
      <c r="H354" s="49"/>
      <c r="I354" s="49"/>
    </row>
    <row r="355" spans="1:9" ht="12.75">
      <c r="A355" s="53"/>
      <c r="B355" s="49"/>
      <c r="C355" s="49"/>
      <c r="D355" s="49"/>
      <c r="E355" s="49"/>
      <c r="F355" s="49"/>
      <c r="G355" s="49"/>
      <c r="H355" s="49"/>
      <c r="I355" s="49"/>
    </row>
    <row r="356" spans="1:9" ht="12.75">
      <c r="A356" s="53"/>
      <c r="B356" s="49"/>
      <c r="C356" s="49"/>
      <c r="D356" s="49"/>
      <c r="E356" s="49"/>
      <c r="F356" s="49"/>
      <c r="G356" s="49"/>
      <c r="H356" s="49"/>
      <c r="I356" s="49"/>
    </row>
    <row r="357" spans="1:9" ht="12.75">
      <c r="A357" s="53"/>
      <c r="B357" s="49"/>
      <c r="C357" s="49"/>
      <c r="D357" s="49"/>
      <c r="E357" s="49"/>
      <c r="F357" s="49"/>
      <c r="G357" s="49"/>
      <c r="H357" s="49"/>
      <c r="I357" s="49"/>
    </row>
    <row r="358" spans="1:9" ht="12.75">
      <c r="A358" s="53"/>
      <c r="B358" s="49"/>
      <c r="C358" s="49"/>
      <c r="D358" s="49"/>
      <c r="E358" s="49"/>
      <c r="F358" s="49"/>
      <c r="G358" s="49"/>
      <c r="H358" s="49"/>
      <c r="I358" s="49"/>
    </row>
    <row r="359" spans="1:9" ht="12.75">
      <c r="A359" s="53"/>
      <c r="B359" s="49"/>
      <c r="C359" s="49"/>
      <c r="D359" s="49"/>
      <c r="E359" s="49"/>
      <c r="F359" s="49"/>
      <c r="G359" s="49"/>
      <c r="H359" s="49"/>
      <c r="I359" s="49"/>
    </row>
    <row r="360" spans="1:9" ht="12.75">
      <c r="A360" s="53"/>
      <c r="B360" s="49"/>
      <c r="C360" s="49"/>
      <c r="D360" s="49"/>
      <c r="E360" s="49"/>
      <c r="F360" s="49"/>
      <c r="G360" s="49"/>
      <c r="H360" s="49"/>
      <c r="I360" s="49"/>
    </row>
    <row r="361" spans="1:9" ht="12.75">
      <c r="A361" s="53"/>
      <c r="B361" s="49"/>
      <c r="C361" s="49"/>
      <c r="D361" s="49"/>
      <c r="E361" s="49"/>
      <c r="F361" s="49"/>
      <c r="G361" s="49"/>
      <c r="H361" s="49"/>
      <c r="I361" s="49"/>
    </row>
    <row r="362" spans="1:9" ht="12.75">
      <c r="A362" s="53"/>
      <c r="B362" s="49"/>
      <c r="C362" s="49"/>
      <c r="D362" s="49"/>
      <c r="E362" s="49"/>
      <c r="F362" s="49"/>
      <c r="G362" s="49"/>
      <c r="H362" s="49"/>
      <c r="I362" s="49"/>
    </row>
    <row r="363" spans="1:9" ht="12.75">
      <c r="A363" s="53"/>
      <c r="B363" s="49"/>
      <c r="C363" s="49"/>
      <c r="D363" s="49"/>
      <c r="E363" s="49"/>
      <c r="F363" s="49"/>
      <c r="G363" s="49"/>
      <c r="H363" s="49"/>
      <c r="I363" s="49"/>
    </row>
    <row r="364" spans="1:9" ht="12.75">
      <c r="A364" s="53"/>
      <c r="B364" s="49"/>
      <c r="C364" s="49"/>
      <c r="D364" s="49"/>
      <c r="E364" s="49"/>
      <c r="F364" s="49"/>
      <c r="G364" s="49"/>
      <c r="H364" s="49"/>
      <c r="I364" s="49"/>
    </row>
    <row r="365" spans="1:9" ht="12.75">
      <c r="A365" s="53"/>
      <c r="B365" s="49"/>
      <c r="C365" s="49"/>
      <c r="D365" s="49"/>
      <c r="E365" s="49"/>
      <c r="F365" s="49"/>
      <c r="G365" s="49"/>
      <c r="H365" s="49"/>
      <c r="I365" s="49"/>
    </row>
    <row r="366" spans="1:9" ht="12.75">
      <c r="A366" s="53"/>
      <c r="B366" s="49"/>
      <c r="C366" s="49"/>
      <c r="D366" s="49"/>
      <c r="E366" s="49"/>
      <c r="F366" s="49"/>
      <c r="G366" s="49"/>
      <c r="H366" s="49"/>
      <c r="I366" s="49"/>
    </row>
    <row r="367" spans="1:9" ht="12.75">
      <c r="A367" s="53"/>
      <c r="B367" s="49"/>
      <c r="C367" s="49"/>
      <c r="D367" s="49"/>
      <c r="E367" s="49"/>
      <c r="F367" s="49"/>
      <c r="G367" s="49"/>
      <c r="H367" s="49"/>
      <c r="I367" s="49"/>
    </row>
    <row r="368" spans="1:9" ht="12.75">
      <c r="A368" s="53"/>
      <c r="B368" s="49"/>
      <c r="C368" s="49"/>
      <c r="D368" s="49"/>
      <c r="E368" s="49"/>
      <c r="F368" s="49"/>
      <c r="G368" s="49"/>
      <c r="H368" s="49"/>
      <c r="I368" s="49"/>
    </row>
    <row r="369" spans="1:9" ht="12.75">
      <c r="A369" s="53"/>
      <c r="B369" s="49"/>
      <c r="C369" s="49"/>
      <c r="D369" s="49"/>
      <c r="E369" s="49"/>
      <c r="F369" s="49"/>
      <c r="G369" s="49"/>
      <c r="H369" s="49"/>
      <c r="I369" s="49"/>
    </row>
    <row r="370" spans="1:9" ht="12.75">
      <c r="A370" s="53"/>
      <c r="B370" s="49"/>
      <c r="C370" s="49"/>
      <c r="D370" s="49"/>
      <c r="E370" s="49"/>
      <c r="F370" s="49"/>
      <c r="G370" s="49"/>
      <c r="H370" s="49"/>
      <c r="I370" s="49"/>
    </row>
  </sheetData>
  <mergeCells count="311">
    <mergeCell ref="C17:K17"/>
    <mergeCell ref="C18:K18"/>
    <mergeCell ref="C19:K19"/>
    <mergeCell ref="C13:K13"/>
    <mergeCell ref="C14:K14"/>
    <mergeCell ref="C15:K15"/>
    <mergeCell ref="C16:K16"/>
    <mergeCell ref="C21:K21"/>
    <mergeCell ref="C22:K22"/>
    <mergeCell ref="C24:K24"/>
    <mergeCell ref="C27:K27"/>
    <mergeCell ref="C23:K23"/>
    <mergeCell ref="C26:K26"/>
    <mergeCell ref="C25:K25"/>
    <mergeCell ref="C28:K28"/>
    <mergeCell ref="C30:K30"/>
    <mergeCell ref="C31:K31"/>
    <mergeCell ref="C32:K32"/>
    <mergeCell ref="C29:K29"/>
    <mergeCell ref="C33:K33"/>
    <mergeCell ref="C34:K34"/>
    <mergeCell ref="C35:K35"/>
    <mergeCell ref="C36:K36"/>
    <mergeCell ref="C37:K37"/>
    <mergeCell ref="C41:K41"/>
    <mergeCell ref="C42:K42"/>
    <mergeCell ref="C43:K43"/>
    <mergeCell ref="C38:K38"/>
    <mergeCell ref="C39:K39"/>
    <mergeCell ref="C40:K40"/>
    <mergeCell ref="C44:K44"/>
    <mergeCell ref="C45:K45"/>
    <mergeCell ref="C46:K46"/>
    <mergeCell ref="C47:K47"/>
    <mergeCell ref="C48:K48"/>
    <mergeCell ref="C49:K49"/>
    <mergeCell ref="C50:K50"/>
    <mergeCell ref="C51:K51"/>
    <mergeCell ref="C52:K52"/>
    <mergeCell ref="C53:K53"/>
    <mergeCell ref="C54:K54"/>
    <mergeCell ref="C55:K55"/>
    <mergeCell ref="C56:K56"/>
    <mergeCell ref="C57:K57"/>
    <mergeCell ref="C58:K58"/>
    <mergeCell ref="C59:K59"/>
    <mergeCell ref="C60:K60"/>
    <mergeCell ref="C61:K61"/>
    <mergeCell ref="C62:K62"/>
    <mergeCell ref="C63:K63"/>
    <mergeCell ref="C64:K64"/>
    <mergeCell ref="C65:K65"/>
    <mergeCell ref="C66:K66"/>
    <mergeCell ref="C67:K67"/>
    <mergeCell ref="C68:K68"/>
    <mergeCell ref="C69:K69"/>
    <mergeCell ref="C70:K70"/>
    <mergeCell ref="C71:K71"/>
    <mergeCell ref="C72:K72"/>
    <mergeCell ref="C73:K73"/>
    <mergeCell ref="C75:K75"/>
    <mergeCell ref="C78:K78"/>
    <mergeCell ref="C74:K74"/>
    <mergeCell ref="C76:K76"/>
    <mergeCell ref="C77:K77"/>
    <mergeCell ref="C79:K79"/>
    <mergeCell ref="C80:K80"/>
    <mergeCell ref="C81:K81"/>
    <mergeCell ref="C82:K82"/>
    <mergeCell ref="C83:K83"/>
    <mergeCell ref="C84:K84"/>
    <mergeCell ref="C85:K85"/>
    <mergeCell ref="C86:K86"/>
    <mergeCell ref="C87:K87"/>
    <mergeCell ref="C88:K88"/>
    <mergeCell ref="C89:K89"/>
    <mergeCell ref="C90:K90"/>
    <mergeCell ref="C91:K91"/>
    <mergeCell ref="C92:K92"/>
    <mergeCell ref="C93:K93"/>
    <mergeCell ref="C94:K94"/>
    <mergeCell ref="C95:K95"/>
    <mergeCell ref="C96:K96"/>
    <mergeCell ref="C97:K97"/>
    <mergeCell ref="C98:K98"/>
    <mergeCell ref="C100:K100"/>
    <mergeCell ref="C101:K101"/>
    <mergeCell ref="C102:K102"/>
    <mergeCell ref="C103:K103"/>
    <mergeCell ref="C104:K104"/>
    <mergeCell ref="C105:K105"/>
    <mergeCell ref="C108:K108"/>
    <mergeCell ref="C109:K109"/>
    <mergeCell ref="C106:K106"/>
    <mergeCell ref="C107:K107"/>
    <mergeCell ref="C110:K110"/>
    <mergeCell ref="C113:K113"/>
    <mergeCell ref="C114:K114"/>
    <mergeCell ref="C115:K115"/>
    <mergeCell ref="C111:K111"/>
    <mergeCell ref="C112:K112"/>
    <mergeCell ref="C116:K116"/>
    <mergeCell ref="C117:K117"/>
    <mergeCell ref="C118:K118"/>
    <mergeCell ref="C121:K121"/>
    <mergeCell ref="C119:K119"/>
    <mergeCell ref="C120:K120"/>
    <mergeCell ref="C122:K122"/>
    <mergeCell ref="C123:K123"/>
    <mergeCell ref="C124:K124"/>
    <mergeCell ref="C125:K125"/>
    <mergeCell ref="C126:K126"/>
    <mergeCell ref="C127:K127"/>
    <mergeCell ref="C129:K129"/>
    <mergeCell ref="C130:K130"/>
    <mergeCell ref="C128:K128"/>
    <mergeCell ref="C131:K131"/>
    <mergeCell ref="C132:K132"/>
    <mergeCell ref="C133:K133"/>
    <mergeCell ref="C134:K134"/>
    <mergeCell ref="C135:K135"/>
    <mergeCell ref="C136:K136"/>
    <mergeCell ref="C137:K137"/>
    <mergeCell ref="C138:K138"/>
    <mergeCell ref="C139:K139"/>
    <mergeCell ref="C140:K140"/>
    <mergeCell ref="C141:K141"/>
    <mergeCell ref="C144:K144"/>
    <mergeCell ref="C142:K142"/>
    <mergeCell ref="C143:K143"/>
    <mergeCell ref="C145:K145"/>
    <mergeCell ref="C146:K146"/>
    <mergeCell ref="C149:K149"/>
    <mergeCell ref="C150:K150"/>
    <mergeCell ref="C147:K147"/>
    <mergeCell ref="C148:K148"/>
    <mergeCell ref="C151:K151"/>
    <mergeCell ref="C152:K152"/>
    <mergeCell ref="C153:K153"/>
    <mergeCell ref="C154:K154"/>
    <mergeCell ref="C155:K155"/>
    <mergeCell ref="C156:K156"/>
    <mergeCell ref="C157:K157"/>
    <mergeCell ref="C158:K158"/>
    <mergeCell ref="C159:K159"/>
    <mergeCell ref="C160:K160"/>
    <mergeCell ref="C161:K161"/>
    <mergeCell ref="C162:K162"/>
    <mergeCell ref="C163:K163"/>
    <mergeCell ref="C164:K164"/>
    <mergeCell ref="C165:K165"/>
    <mergeCell ref="C166:K166"/>
    <mergeCell ref="C167:K167"/>
    <mergeCell ref="C168:K168"/>
    <mergeCell ref="C171:K171"/>
    <mergeCell ref="C172:K172"/>
    <mergeCell ref="C169:K169"/>
    <mergeCell ref="C170:K170"/>
    <mergeCell ref="C173:K173"/>
    <mergeCell ref="C174:K174"/>
    <mergeCell ref="C175:K175"/>
    <mergeCell ref="C176:K176"/>
    <mergeCell ref="C177:K177"/>
    <mergeCell ref="C180:K180"/>
    <mergeCell ref="C181:K181"/>
    <mergeCell ref="C182:K182"/>
    <mergeCell ref="C178:K178"/>
    <mergeCell ref="C179:K179"/>
    <mergeCell ref="C183:K183"/>
    <mergeCell ref="C184:K184"/>
    <mergeCell ref="C185:K185"/>
    <mergeCell ref="C186:K186"/>
    <mergeCell ref="C187:K187"/>
    <mergeCell ref="C188:K188"/>
    <mergeCell ref="C189:K189"/>
    <mergeCell ref="C190:K190"/>
    <mergeCell ref="C191:K191"/>
    <mergeCell ref="C192:K192"/>
    <mergeCell ref="C193:K193"/>
    <mergeCell ref="C194:K194"/>
    <mergeCell ref="C195:K195"/>
    <mergeCell ref="C196:K196"/>
    <mergeCell ref="C197:K197"/>
    <mergeCell ref="C198:K198"/>
    <mergeCell ref="C199:K199"/>
    <mergeCell ref="C200:K200"/>
    <mergeCell ref="C201:K201"/>
    <mergeCell ref="C202:K202"/>
    <mergeCell ref="C203:K203"/>
    <mergeCell ref="C204:K204"/>
    <mergeCell ref="C207:K207"/>
    <mergeCell ref="C208:K208"/>
    <mergeCell ref="C205:K205"/>
    <mergeCell ref="C206:K206"/>
    <mergeCell ref="C209:K209"/>
    <mergeCell ref="C210:K210"/>
    <mergeCell ref="C211:K211"/>
    <mergeCell ref="C212:K212"/>
    <mergeCell ref="C213:K213"/>
    <mergeCell ref="C214:K214"/>
    <mergeCell ref="C215:K215"/>
    <mergeCell ref="C216:K216"/>
    <mergeCell ref="C217:K217"/>
    <mergeCell ref="C218:K218"/>
    <mergeCell ref="C219:K219"/>
    <mergeCell ref="C220:K220"/>
    <mergeCell ref="C221:K221"/>
    <mergeCell ref="C222:K222"/>
    <mergeCell ref="C224:K224"/>
    <mergeCell ref="C225:K225"/>
    <mergeCell ref="C223:K223"/>
    <mergeCell ref="C226:K226"/>
    <mergeCell ref="C227:K227"/>
    <mergeCell ref="C228:K228"/>
    <mergeCell ref="C229:K229"/>
    <mergeCell ref="C230:K230"/>
    <mergeCell ref="C231:K231"/>
    <mergeCell ref="C232:K232"/>
    <mergeCell ref="C233:K233"/>
    <mergeCell ref="C234:K234"/>
    <mergeCell ref="C235:K235"/>
    <mergeCell ref="C236:K236"/>
    <mergeCell ref="C237:K237"/>
    <mergeCell ref="C238:K238"/>
    <mergeCell ref="C239:K239"/>
    <mergeCell ref="C242:K242"/>
    <mergeCell ref="C243:K243"/>
    <mergeCell ref="C240:K240"/>
    <mergeCell ref="C241:K241"/>
    <mergeCell ref="C244:K244"/>
    <mergeCell ref="C245:K245"/>
    <mergeCell ref="C246:K246"/>
    <mergeCell ref="C247:K247"/>
    <mergeCell ref="C248:K248"/>
    <mergeCell ref="C249:K249"/>
    <mergeCell ref="C250:K250"/>
    <mergeCell ref="C251:K251"/>
    <mergeCell ref="C252:K252"/>
    <mergeCell ref="C253:K253"/>
    <mergeCell ref="C254:K254"/>
    <mergeCell ref="C255:K255"/>
    <mergeCell ref="C256:K256"/>
    <mergeCell ref="C257:K257"/>
    <mergeCell ref="C258:K258"/>
    <mergeCell ref="C259:K259"/>
    <mergeCell ref="C260:K260"/>
    <mergeCell ref="C261:K261"/>
    <mergeCell ref="C262:K262"/>
    <mergeCell ref="C263:K263"/>
    <mergeCell ref="C266:K266"/>
    <mergeCell ref="C267:K267"/>
    <mergeCell ref="C269:K269"/>
    <mergeCell ref="C270:K270"/>
    <mergeCell ref="C268:K268"/>
    <mergeCell ref="C271:K271"/>
    <mergeCell ref="C272:K272"/>
    <mergeCell ref="C273:K273"/>
    <mergeCell ref="C274:K274"/>
    <mergeCell ref="C275:K275"/>
    <mergeCell ref="C277:K277"/>
    <mergeCell ref="C278:K278"/>
    <mergeCell ref="C279:K279"/>
    <mergeCell ref="C276:K276"/>
    <mergeCell ref="C281:K281"/>
    <mergeCell ref="C282:K282"/>
    <mergeCell ref="C283:K283"/>
    <mergeCell ref="C284:K284"/>
    <mergeCell ref="C287:K287"/>
    <mergeCell ref="C286:K286"/>
    <mergeCell ref="C291:K291"/>
    <mergeCell ref="C292:K292"/>
    <mergeCell ref="C307:K307"/>
    <mergeCell ref="C308:K308"/>
    <mergeCell ref="C309:K309"/>
    <mergeCell ref="C294:K294"/>
    <mergeCell ref="C295:K295"/>
    <mergeCell ref="C302:K302"/>
    <mergeCell ref="C303:K303"/>
    <mergeCell ref="C305:K305"/>
    <mergeCell ref="C306:K306"/>
    <mergeCell ref="C304:K304"/>
    <mergeCell ref="C312:K312"/>
    <mergeCell ref="C20:K20"/>
    <mergeCell ref="C99:K99"/>
    <mergeCell ref="C264:K264"/>
    <mergeCell ref="C265:K265"/>
    <mergeCell ref="C296:K296"/>
    <mergeCell ref="C297:K297"/>
    <mergeCell ref="C298:K298"/>
    <mergeCell ref="C299:K299"/>
    <mergeCell ref="C310:K310"/>
    <mergeCell ref="A3:D3"/>
    <mergeCell ref="I2:K2"/>
    <mergeCell ref="A6:K6"/>
    <mergeCell ref="C293:K293"/>
    <mergeCell ref="A10:K10"/>
    <mergeCell ref="C12:K12"/>
    <mergeCell ref="C285:K285"/>
    <mergeCell ref="C288:K288"/>
    <mergeCell ref="C289:K289"/>
    <mergeCell ref="C290:K290"/>
    <mergeCell ref="C317:K317"/>
    <mergeCell ref="A8:K8"/>
    <mergeCell ref="C313:K313"/>
    <mergeCell ref="C314:K314"/>
    <mergeCell ref="C316:K316"/>
    <mergeCell ref="C300:K300"/>
    <mergeCell ref="C301:K301"/>
    <mergeCell ref="C280:K280"/>
    <mergeCell ref="C315:K315"/>
    <mergeCell ref="C311:K311"/>
  </mergeCells>
  <hyperlinks>
    <hyperlink ref="A1"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16" r:id="rId3"/>
  <rowBreaks count="3" manualBreakCount="3">
    <brk id="56" max="255" man="1"/>
    <brk id="133" max="255" man="1"/>
    <brk id="290" max="255" man="1"/>
  </rowBreaks>
  <legacyDrawing r:id="rId2"/>
  <oleObjects>
    <oleObject progId="Word.Document.8" shapeId="1528083" r:id="rId1"/>
  </oleObjects>
</worksheet>
</file>

<file path=xl/worksheets/sheet2.xml><?xml version="1.0" encoding="utf-8"?>
<worksheet xmlns="http://schemas.openxmlformats.org/spreadsheetml/2006/main" xmlns:r="http://schemas.openxmlformats.org/officeDocument/2006/relationships">
  <sheetPr>
    <pageSetUpPr fitToPage="1"/>
  </sheetPr>
  <dimension ref="A1:Q51"/>
  <sheetViews>
    <sheetView workbookViewId="0" topLeftCell="A1">
      <selection activeCell="A1" sqref="A1"/>
    </sheetView>
  </sheetViews>
  <sheetFormatPr defaultColWidth="11.421875" defaultRowHeight="12.75"/>
  <cols>
    <col min="1" max="1" width="7.8515625" style="2" customWidth="1"/>
    <col min="2" max="2" width="7.57421875" style="2" customWidth="1"/>
    <col min="3" max="3" width="12.140625" style="2" customWidth="1"/>
    <col min="4" max="4" width="14.140625" style="2" customWidth="1"/>
    <col min="5" max="8" width="12.140625" style="2" customWidth="1"/>
    <col min="9" max="10" width="11.421875" style="2" customWidth="1"/>
    <col min="11" max="16384" width="11.421875" style="123" customWidth="1"/>
  </cols>
  <sheetData>
    <row r="1" spans="1:10" s="119" customFormat="1" ht="10.5" customHeight="1">
      <c r="A1" s="1"/>
      <c r="B1" s="1"/>
      <c r="C1" s="1"/>
      <c r="D1" s="1"/>
      <c r="E1" s="1"/>
      <c r="F1" s="1"/>
      <c r="G1" s="1"/>
      <c r="H1" s="1"/>
      <c r="I1" s="1"/>
      <c r="J1" s="1"/>
    </row>
    <row r="2" spans="1:10" s="119" customFormat="1" ht="34.5" customHeight="1">
      <c r="A2" s="484" t="s">
        <v>789</v>
      </c>
      <c r="B2" s="485"/>
      <c r="C2" s="485"/>
      <c r="D2" s="485"/>
      <c r="E2" s="485"/>
      <c r="F2" s="485"/>
      <c r="G2" s="485"/>
      <c r="H2" s="485"/>
      <c r="I2" s="1"/>
      <c r="J2" s="1"/>
    </row>
    <row r="3" spans="1:10" s="119" customFormat="1" ht="12.75">
      <c r="A3" s="486" t="s">
        <v>787</v>
      </c>
      <c r="B3" s="486"/>
      <c r="C3" s="486"/>
      <c r="D3" s="486"/>
      <c r="E3" s="486"/>
      <c r="F3" s="486"/>
      <c r="G3" s="486"/>
      <c r="H3" s="486"/>
      <c r="I3" s="1"/>
      <c r="J3" s="1"/>
    </row>
    <row r="4" spans="1:17" s="122" customFormat="1" ht="12">
      <c r="A4" s="483" t="s">
        <v>788</v>
      </c>
      <c r="B4" s="483"/>
      <c r="C4" s="483"/>
      <c r="D4" s="483"/>
      <c r="E4" s="483"/>
      <c r="F4" s="483"/>
      <c r="G4" s="483"/>
      <c r="H4" s="483"/>
      <c r="I4" s="121"/>
      <c r="J4" s="1"/>
      <c r="K4" s="119"/>
      <c r="L4" s="119"/>
      <c r="M4" s="119"/>
      <c r="N4" s="119"/>
      <c r="O4" s="119"/>
      <c r="P4" s="119"/>
      <c r="Q4" s="119"/>
    </row>
    <row r="5" spans="1:17" s="122" customFormat="1" ht="12">
      <c r="A5" s="120"/>
      <c r="B5" s="120"/>
      <c r="C5" s="120"/>
      <c r="D5" s="120"/>
      <c r="E5" s="120"/>
      <c r="F5" s="120"/>
      <c r="G5" s="120"/>
      <c r="H5" s="120"/>
      <c r="I5" s="121"/>
      <c r="J5" s="1"/>
      <c r="K5" s="119"/>
      <c r="L5" s="119"/>
      <c r="M5" s="119"/>
      <c r="N5" s="119"/>
      <c r="O5" s="119"/>
      <c r="P5" s="119"/>
      <c r="Q5" s="119"/>
    </row>
    <row r="6" spans="1:17" s="122" customFormat="1" ht="12">
      <c r="A6" s="120"/>
      <c r="B6" s="120"/>
      <c r="C6" s="120"/>
      <c r="D6" s="120"/>
      <c r="E6" s="120"/>
      <c r="F6" s="120"/>
      <c r="G6" s="120"/>
      <c r="H6" s="120"/>
      <c r="I6" s="121"/>
      <c r="J6" s="1"/>
      <c r="K6" s="119"/>
      <c r="L6" s="119"/>
      <c r="M6" s="119"/>
      <c r="N6" s="119"/>
      <c r="O6" s="119"/>
      <c r="P6" s="119"/>
      <c r="Q6" s="119"/>
    </row>
    <row r="7" spans="1:17" s="122" customFormat="1" ht="12">
      <c r="A7" s="120"/>
      <c r="B7" s="120"/>
      <c r="C7" s="120"/>
      <c r="D7" s="120"/>
      <c r="E7" s="120"/>
      <c r="F7" s="120"/>
      <c r="G7" s="120"/>
      <c r="H7" s="120"/>
      <c r="I7" s="121"/>
      <c r="J7" s="1"/>
      <c r="K7" s="119"/>
      <c r="L7" s="119"/>
      <c r="M7" s="119"/>
      <c r="N7" s="119"/>
      <c r="O7" s="119"/>
      <c r="P7" s="119"/>
      <c r="Q7" s="119"/>
    </row>
    <row r="8" spans="1:17" s="122" customFormat="1" ht="12">
      <c r="A8" s="120"/>
      <c r="B8" s="120"/>
      <c r="C8" s="120"/>
      <c r="D8" s="120"/>
      <c r="E8" s="120"/>
      <c r="F8" s="120"/>
      <c r="G8" s="120"/>
      <c r="H8" s="120"/>
      <c r="I8" s="121"/>
      <c r="J8" s="1"/>
      <c r="K8" s="119"/>
      <c r="L8" s="119"/>
      <c r="M8" s="119"/>
      <c r="N8" s="119"/>
      <c r="O8" s="119"/>
      <c r="P8" s="119"/>
      <c r="Q8" s="119"/>
    </row>
    <row r="9" spans="1:17" s="122" customFormat="1" ht="12">
      <c r="A9" s="120"/>
      <c r="B9" s="120"/>
      <c r="C9" s="120"/>
      <c r="D9" s="120"/>
      <c r="E9" s="120"/>
      <c r="F9" s="120"/>
      <c r="G9" s="120"/>
      <c r="H9" s="120"/>
      <c r="I9" s="121"/>
      <c r="J9" s="1"/>
      <c r="K9" s="119"/>
      <c r="L9" s="119"/>
      <c r="M9" s="119"/>
      <c r="N9" s="119"/>
      <c r="O9" s="119"/>
      <c r="P9" s="119"/>
      <c r="Q9" s="119"/>
    </row>
    <row r="10" spans="1:17" s="122" customFormat="1" ht="12">
      <c r="A10" s="120"/>
      <c r="B10" s="120"/>
      <c r="C10" s="120"/>
      <c r="D10" s="120"/>
      <c r="E10" s="120"/>
      <c r="F10" s="120"/>
      <c r="G10" s="120"/>
      <c r="H10" s="120"/>
      <c r="I10" s="121"/>
      <c r="J10" s="1"/>
      <c r="K10" s="119"/>
      <c r="L10" s="119"/>
      <c r="M10" s="119"/>
      <c r="N10" s="119"/>
      <c r="O10" s="119"/>
      <c r="P10" s="119"/>
      <c r="Q10" s="119"/>
    </row>
    <row r="11" spans="1:17" s="122" customFormat="1" ht="12">
      <c r="A11" s="120"/>
      <c r="B11" s="120"/>
      <c r="C11" s="120"/>
      <c r="D11" s="120"/>
      <c r="E11" s="120"/>
      <c r="F11" s="120"/>
      <c r="G11" s="120"/>
      <c r="H11" s="120"/>
      <c r="I11" s="121"/>
      <c r="J11" s="1"/>
      <c r="K11" s="119"/>
      <c r="L11" s="119"/>
      <c r="M11" s="119"/>
      <c r="N11" s="119"/>
      <c r="O11" s="119"/>
      <c r="P11" s="119"/>
      <c r="Q11" s="119"/>
    </row>
    <row r="12" spans="1:17" s="122" customFormat="1" ht="12">
      <c r="A12" s="120"/>
      <c r="B12" s="120"/>
      <c r="C12" s="120"/>
      <c r="D12" s="120"/>
      <c r="E12" s="120"/>
      <c r="F12" s="120"/>
      <c r="G12" s="120"/>
      <c r="H12" s="120"/>
      <c r="I12" s="121"/>
      <c r="J12" s="1"/>
      <c r="K12" s="119"/>
      <c r="L12" s="119"/>
      <c r="M12" s="119"/>
      <c r="N12" s="119"/>
      <c r="O12" s="119"/>
      <c r="P12" s="119"/>
      <c r="Q12" s="119"/>
    </row>
    <row r="13" spans="1:17" s="122" customFormat="1" ht="12">
      <c r="A13" s="120"/>
      <c r="B13" s="120"/>
      <c r="C13" s="120"/>
      <c r="D13" s="120"/>
      <c r="E13" s="120"/>
      <c r="F13" s="120"/>
      <c r="G13" s="120"/>
      <c r="H13" s="120"/>
      <c r="I13" s="121"/>
      <c r="J13" s="1"/>
      <c r="K13" s="119"/>
      <c r="L13" s="119"/>
      <c r="M13" s="119"/>
      <c r="N13" s="119"/>
      <c r="O13" s="119"/>
      <c r="P13" s="119"/>
      <c r="Q13" s="119"/>
    </row>
    <row r="14" spans="1:17" s="122" customFormat="1" ht="12">
      <c r="A14" s="120"/>
      <c r="B14" s="120"/>
      <c r="C14" s="120"/>
      <c r="D14" s="120"/>
      <c r="E14" s="120"/>
      <c r="F14" s="120"/>
      <c r="G14" s="120"/>
      <c r="H14" s="120"/>
      <c r="I14" s="121"/>
      <c r="J14" s="1"/>
      <c r="K14" s="119"/>
      <c r="L14" s="119"/>
      <c r="M14" s="119"/>
      <c r="N14" s="119"/>
      <c r="O14" s="119"/>
      <c r="P14" s="119"/>
      <c r="Q14" s="119"/>
    </row>
    <row r="15" spans="1:17" s="122" customFormat="1" ht="12">
      <c r="A15" s="120"/>
      <c r="B15" s="120"/>
      <c r="C15" s="120"/>
      <c r="D15" s="120"/>
      <c r="E15" s="120"/>
      <c r="F15" s="120"/>
      <c r="G15" s="120"/>
      <c r="H15" s="120"/>
      <c r="I15" s="121"/>
      <c r="J15" s="1"/>
      <c r="K15" s="119"/>
      <c r="L15" s="119"/>
      <c r="M15" s="119"/>
      <c r="N15" s="119"/>
      <c r="O15" s="119"/>
      <c r="P15" s="119"/>
      <c r="Q15" s="119"/>
    </row>
    <row r="16" spans="1:17" s="122" customFormat="1" ht="12">
      <c r="A16" s="120"/>
      <c r="B16" s="120"/>
      <c r="C16" s="120"/>
      <c r="D16" s="120"/>
      <c r="E16" s="120"/>
      <c r="F16" s="120"/>
      <c r="G16" s="120"/>
      <c r="H16" s="120"/>
      <c r="I16" s="121"/>
      <c r="J16" s="1"/>
      <c r="K16" s="119"/>
      <c r="L16" s="119"/>
      <c r="M16" s="119"/>
      <c r="N16" s="119"/>
      <c r="O16" s="119"/>
      <c r="P16" s="119"/>
      <c r="Q16" s="119"/>
    </row>
    <row r="17" spans="1:17" s="122" customFormat="1" ht="12">
      <c r="A17" s="120"/>
      <c r="B17" s="120"/>
      <c r="C17" s="120"/>
      <c r="D17" s="120"/>
      <c r="E17" s="120"/>
      <c r="F17" s="120"/>
      <c r="G17" s="120"/>
      <c r="H17" s="120"/>
      <c r="I17" s="121"/>
      <c r="J17" s="1"/>
      <c r="K17" s="119"/>
      <c r="L17" s="119"/>
      <c r="M17" s="119"/>
      <c r="N17" s="119"/>
      <c r="O17" s="119"/>
      <c r="P17" s="119"/>
      <c r="Q17" s="119"/>
    </row>
    <row r="18" spans="1:17" s="122" customFormat="1" ht="12">
      <c r="A18" s="120"/>
      <c r="B18" s="120"/>
      <c r="C18" s="120"/>
      <c r="D18" s="120"/>
      <c r="E18" s="120"/>
      <c r="F18" s="120"/>
      <c r="G18" s="120"/>
      <c r="H18" s="120"/>
      <c r="I18" s="121"/>
      <c r="J18" s="1"/>
      <c r="K18" s="119"/>
      <c r="L18" s="119"/>
      <c r="M18" s="119"/>
      <c r="N18" s="119"/>
      <c r="O18" s="119"/>
      <c r="P18" s="119"/>
      <c r="Q18" s="119"/>
    </row>
    <row r="19" spans="1:17" s="122" customFormat="1" ht="12">
      <c r="A19" s="120"/>
      <c r="B19" s="120"/>
      <c r="C19" s="120"/>
      <c r="D19" s="120"/>
      <c r="E19" s="120"/>
      <c r="F19" s="120"/>
      <c r="G19" s="120"/>
      <c r="H19" s="120"/>
      <c r="I19" s="121"/>
      <c r="J19" s="1"/>
      <c r="K19" s="119"/>
      <c r="L19" s="119"/>
      <c r="M19" s="119"/>
      <c r="N19" s="119"/>
      <c r="O19" s="119"/>
      <c r="P19" s="119"/>
      <c r="Q19" s="119"/>
    </row>
    <row r="20" spans="1:17" s="122" customFormat="1" ht="12">
      <c r="A20" s="120"/>
      <c r="B20" s="120"/>
      <c r="C20" s="120"/>
      <c r="D20" s="120"/>
      <c r="E20" s="120"/>
      <c r="F20" s="120"/>
      <c r="G20" s="120"/>
      <c r="H20" s="120"/>
      <c r="I20" s="121"/>
      <c r="J20" s="1"/>
      <c r="K20" s="119"/>
      <c r="L20" s="119"/>
      <c r="M20" s="119"/>
      <c r="N20" s="119"/>
      <c r="O20" s="119"/>
      <c r="P20" s="119"/>
      <c r="Q20" s="119"/>
    </row>
    <row r="21" spans="1:17" s="122" customFormat="1" ht="12">
      <c r="A21" s="120"/>
      <c r="B21" s="120"/>
      <c r="C21" s="120"/>
      <c r="D21" s="120"/>
      <c r="E21" s="120"/>
      <c r="F21" s="120"/>
      <c r="G21" s="120"/>
      <c r="H21" s="120"/>
      <c r="I21" s="121"/>
      <c r="J21" s="1"/>
      <c r="K21" s="119"/>
      <c r="L21" s="119"/>
      <c r="M21" s="119"/>
      <c r="N21" s="119"/>
      <c r="O21" s="119"/>
      <c r="P21" s="119"/>
      <c r="Q21" s="119"/>
    </row>
    <row r="22" spans="1:17" s="122" customFormat="1" ht="12">
      <c r="A22" s="120"/>
      <c r="B22" s="120"/>
      <c r="C22" s="120"/>
      <c r="D22" s="120"/>
      <c r="E22" s="120"/>
      <c r="F22" s="120"/>
      <c r="G22" s="120"/>
      <c r="H22" s="120"/>
      <c r="I22" s="121"/>
      <c r="J22" s="1"/>
      <c r="K22" s="119"/>
      <c r="L22" s="119"/>
      <c r="M22" s="119"/>
      <c r="N22" s="119"/>
      <c r="O22" s="119"/>
      <c r="P22" s="119"/>
      <c r="Q22" s="119"/>
    </row>
    <row r="23" spans="1:17" s="122" customFormat="1" ht="12">
      <c r="A23" s="120"/>
      <c r="B23" s="120"/>
      <c r="C23" s="120"/>
      <c r="D23" s="120"/>
      <c r="E23" s="120"/>
      <c r="F23" s="120"/>
      <c r="G23" s="120"/>
      <c r="H23" s="120"/>
      <c r="I23" s="121"/>
      <c r="J23" s="1"/>
      <c r="K23" s="119"/>
      <c r="L23" s="119"/>
      <c r="M23" s="119"/>
      <c r="N23" s="119"/>
      <c r="O23" s="119"/>
      <c r="P23" s="119"/>
      <c r="Q23" s="119"/>
    </row>
    <row r="24" spans="1:17" s="122" customFormat="1" ht="12">
      <c r="A24" s="120"/>
      <c r="B24" s="120"/>
      <c r="C24" s="120"/>
      <c r="D24" s="120"/>
      <c r="E24" s="120"/>
      <c r="F24" s="120"/>
      <c r="G24" s="120"/>
      <c r="H24" s="120"/>
      <c r="I24" s="121"/>
      <c r="J24" s="1"/>
      <c r="K24" s="119"/>
      <c r="L24" s="119"/>
      <c r="M24" s="119"/>
      <c r="N24" s="119"/>
      <c r="O24" s="119"/>
      <c r="P24" s="119"/>
      <c r="Q24" s="119"/>
    </row>
    <row r="25" spans="1:17" s="122" customFormat="1" ht="12">
      <c r="A25" s="120"/>
      <c r="B25" s="120"/>
      <c r="C25" s="120"/>
      <c r="D25" s="120"/>
      <c r="E25" s="120"/>
      <c r="F25" s="120"/>
      <c r="G25" s="120"/>
      <c r="H25" s="120"/>
      <c r="I25" s="121"/>
      <c r="J25" s="1"/>
      <c r="K25" s="119"/>
      <c r="L25" s="119"/>
      <c r="M25" s="119"/>
      <c r="N25" s="119"/>
      <c r="O25" s="119"/>
      <c r="P25" s="119"/>
      <c r="Q25" s="119"/>
    </row>
    <row r="26" spans="1:17" s="122" customFormat="1" ht="12">
      <c r="A26" s="120"/>
      <c r="B26" s="120"/>
      <c r="C26" s="120"/>
      <c r="D26" s="120"/>
      <c r="E26" s="120"/>
      <c r="F26" s="120"/>
      <c r="G26" s="120"/>
      <c r="H26" s="120"/>
      <c r="I26" s="121"/>
      <c r="J26" s="1"/>
      <c r="K26" s="119"/>
      <c r="L26" s="119"/>
      <c r="M26" s="119"/>
      <c r="N26" s="119"/>
      <c r="O26" s="119"/>
      <c r="P26" s="119"/>
      <c r="Q26" s="119"/>
    </row>
    <row r="27" spans="1:17" s="122" customFormat="1" ht="12">
      <c r="A27" s="120"/>
      <c r="B27" s="120"/>
      <c r="C27" s="120"/>
      <c r="D27" s="120"/>
      <c r="E27" s="120"/>
      <c r="F27" s="120"/>
      <c r="G27" s="120"/>
      <c r="H27" s="120"/>
      <c r="I27" s="121"/>
      <c r="J27" s="1"/>
      <c r="K27" s="119"/>
      <c r="L27" s="119"/>
      <c r="M27" s="119"/>
      <c r="N27" s="119"/>
      <c r="O27" s="119"/>
      <c r="P27" s="119"/>
      <c r="Q27" s="119"/>
    </row>
    <row r="28" spans="1:17" s="122" customFormat="1" ht="12">
      <c r="A28" s="120"/>
      <c r="B28" s="120"/>
      <c r="C28" s="120"/>
      <c r="D28" s="120"/>
      <c r="E28" s="120"/>
      <c r="F28" s="120"/>
      <c r="G28" s="120"/>
      <c r="H28" s="120"/>
      <c r="I28" s="121"/>
      <c r="J28" s="1"/>
      <c r="K28" s="119"/>
      <c r="L28" s="119"/>
      <c r="M28" s="119"/>
      <c r="N28" s="119"/>
      <c r="O28" s="119"/>
      <c r="P28" s="119"/>
      <c r="Q28" s="119"/>
    </row>
    <row r="29" spans="1:17" s="122" customFormat="1" ht="12">
      <c r="A29" s="120"/>
      <c r="B29" s="120"/>
      <c r="C29" s="120"/>
      <c r="D29" s="120"/>
      <c r="E29" s="120"/>
      <c r="F29" s="120"/>
      <c r="G29" s="120"/>
      <c r="H29" s="120"/>
      <c r="I29" s="121"/>
      <c r="J29" s="1"/>
      <c r="K29" s="119"/>
      <c r="L29" s="119"/>
      <c r="M29" s="119"/>
      <c r="N29" s="119"/>
      <c r="O29" s="119"/>
      <c r="P29" s="119"/>
      <c r="Q29" s="119"/>
    </row>
    <row r="30" spans="1:17" s="122" customFormat="1" ht="12">
      <c r="A30" s="120"/>
      <c r="B30" s="120"/>
      <c r="C30" s="120"/>
      <c r="D30" s="120"/>
      <c r="E30" s="120"/>
      <c r="F30" s="120"/>
      <c r="G30" s="120"/>
      <c r="H30" s="120"/>
      <c r="I30" s="121"/>
      <c r="J30" s="1"/>
      <c r="K30" s="119"/>
      <c r="L30" s="119"/>
      <c r="M30" s="119"/>
      <c r="N30" s="119"/>
      <c r="O30" s="119"/>
      <c r="P30" s="119"/>
      <c r="Q30" s="119"/>
    </row>
    <row r="31" spans="1:17" s="122" customFormat="1" ht="12">
      <c r="A31" s="120"/>
      <c r="B31" s="120"/>
      <c r="C31" s="120"/>
      <c r="D31" s="120"/>
      <c r="E31" s="120"/>
      <c r="F31" s="120"/>
      <c r="G31" s="120"/>
      <c r="H31" s="120"/>
      <c r="I31" s="121"/>
      <c r="J31" s="1"/>
      <c r="K31" s="119"/>
      <c r="L31" s="119"/>
      <c r="M31" s="119"/>
      <c r="N31" s="119"/>
      <c r="O31" s="119"/>
      <c r="P31" s="119"/>
      <c r="Q31" s="119"/>
    </row>
    <row r="32" spans="1:17" s="122" customFormat="1" ht="12">
      <c r="A32" s="120"/>
      <c r="B32" s="120"/>
      <c r="C32" s="120"/>
      <c r="D32" s="120"/>
      <c r="E32" s="120"/>
      <c r="F32" s="120"/>
      <c r="G32" s="120"/>
      <c r="H32" s="120"/>
      <c r="I32" s="121"/>
      <c r="J32" s="1"/>
      <c r="K32" s="119"/>
      <c r="L32" s="119"/>
      <c r="M32" s="119"/>
      <c r="N32" s="119"/>
      <c r="O32" s="119"/>
      <c r="P32" s="119"/>
      <c r="Q32" s="119"/>
    </row>
    <row r="33" spans="1:17" s="122" customFormat="1" ht="12">
      <c r="A33" s="120"/>
      <c r="B33" s="120"/>
      <c r="C33" s="120"/>
      <c r="D33" s="120"/>
      <c r="E33" s="120"/>
      <c r="F33" s="120"/>
      <c r="G33" s="120"/>
      <c r="H33" s="120"/>
      <c r="I33" s="121"/>
      <c r="J33" s="1"/>
      <c r="K33" s="119"/>
      <c r="L33" s="119"/>
      <c r="M33" s="119"/>
      <c r="N33" s="119"/>
      <c r="O33" s="119"/>
      <c r="P33" s="119"/>
      <c r="Q33" s="119"/>
    </row>
    <row r="34" spans="1:17" s="122" customFormat="1" ht="12">
      <c r="A34" s="120"/>
      <c r="B34" s="120"/>
      <c r="C34" s="120"/>
      <c r="D34" s="120"/>
      <c r="E34" s="120"/>
      <c r="F34" s="120"/>
      <c r="G34" s="120"/>
      <c r="H34" s="120"/>
      <c r="I34" s="121"/>
      <c r="J34" s="1"/>
      <c r="K34" s="119"/>
      <c r="L34" s="119"/>
      <c r="M34" s="119"/>
      <c r="N34" s="119"/>
      <c r="O34" s="119"/>
      <c r="P34" s="119"/>
      <c r="Q34" s="119"/>
    </row>
    <row r="35" spans="1:17" s="122" customFormat="1" ht="12">
      <c r="A35" s="120"/>
      <c r="B35" s="120"/>
      <c r="C35" s="120"/>
      <c r="D35" s="120"/>
      <c r="E35" s="120"/>
      <c r="F35" s="120"/>
      <c r="G35" s="120"/>
      <c r="H35" s="120"/>
      <c r="I35" s="121"/>
      <c r="J35" s="1"/>
      <c r="K35" s="119"/>
      <c r="L35" s="119"/>
      <c r="M35" s="119"/>
      <c r="N35" s="119"/>
      <c r="O35" s="119"/>
      <c r="P35" s="119"/>
      <c r="Q35" s="119"/>
    </row>
    <row r="36" spans="1:17" s="122" customFormat="1" ht="12">
      <c r="A36" s="120"/>
      <c r="B36" s="120"/>
      <c r="C36" s="120"/>
      <c r="D36" s="120"/>
      <c r="E36" s="120"/>
      <c r="F36" s="120"/>
      <c r="G36" s="120"/>
      <c r="H36" s="120"/>
      <c r="I36" s="121"/>
      <c r="J36" s="1"/>
      <c r="K36" s="119"/>
      <c r="L36" s="119"/>
      <c r="M36" s="119"/>
      <c r="N36" s="119"/>
      <c r="O36" s="119"/>
      <c r="P36" s="119"/>
      <c r="Q36" s="119"/>
    </row>
    <row r="37" spans="1:17" s="122" customFormat="1" ht="12">
      <c r="A37" s="120"/>
      <c r="B37" s="120"/>
      <c r="C37" s="120"/>
      <c r="D37" s="120"/>
      <c r="E37" s="120"/>
      <c r="F37" s="120"/>
      <c r="G37" s="120"/>
      <c r="H37" s="120"/>
      <c r="I37" s="121"/>
      <c r="J37" s="1"/>
      <c r="K37" s="119"/>
      <c r="L37" s="119"/>
      <c r="M37" s="119"/>
      <c r="N37" s="119"/>
      <c r="O37" s="119"/>
      <c r="P37" s="119"/>
      <c r="Q37" s="119"/>
    </row>
    <row r="38" spans="1:17" s="122" customFormat="1" ht="12">
      <c r="A38" s="120"/>
      <c r="B38" s="120"/>
      <c r="C38" s="120"/>
      <c r="D38" s="120"/>
      <c r="E38" s="120"/>
      <c r="F38" s="120"/>
      <c r="G38" s="120"/>
      <c r="H38" s="120"/>
      <c r="I38" s="121"/>
      <c r="J38" s="1"/>
      <c r="K38" s="119"/>
      <c r="L38" s="119"/>
      <c r="M38" s="119"/>
      <c r="N38" s="119"/>
      <c r="O38" s="119"/>
      <c r="P38" s="119"/>
      <c r="Q38" s="119"/>
    </row>
    <row r="39" spans="1:17" s="122" customFormat="1" ht="12">
      <c r="A39" s="120"/>
      <c r="B39" s="120"/>
      <c r="C39" s="120"/>
      <c r="D39" s="120"/>
      <c r="E39" s="120"/>
      <c r="F39" s="120"/>
      <c r="G39" s="120"/>
      <c r="H39" s="120"/>
      <c r="I39" s="121"/>
      <c r="J39" s="1"/>
      <c r="K39" s="119"/>
      <c r="L39" s="119"/>
      <c r="M39" s="119"/>
      <c r="N39" s="119"/>
      <c r="O39" s="119"/>
      <c r="P39" s="119"/>
      <c r="Q39" s="119"/>
    </row>
    <row r="40" spans="1:17" s="122" customFormat="1" ht="12">
      <c r="A40" s="120"/>
      <c r="B40" s="120"/>
      <c r="C40" s="120"/>
      <c r="D40" s="120"/>
      <c r="E40" s="120"/>
      <c r="F40" s="120"/>
      <c r="G40" s="120"/>
      <c r="H40" s="120"/>
      <c r="I40" s="121"/>
      <c r="J40" s="1"/>
      <c r="K40" s="119"/>
      <c r="L40" s="119"/>
      <c r="M40" s="119"/>
      <c r="N40" s="119"/>
      <c r="O40" s="119"/>
      <c r="P40" s="119"/>
      <c r="Q40" s="119"/>
    </row>
    <row r="41" spans="1:17" s="122" customFormat="1" ht="12">
      <c r="A41" s="120"/>
      <c r="B41" s="120"/>
      <c r="C41" s="120"/>
      <c r="D41" s="120"/>
      <c r="E41" s="120"/>
      <c r="F41" s="120"/>
      <c r="G41" s="120"/>
      <c r="H41" s="120"/>
      <c r="I41" s="121"/>
      <c r="J41" s="1"/>
      <c r="K41" s="119"/>
      <c r="L41" s="119"/>
      <c r="M41" s="119"/>
      <c r="N41" s="119"/>
      <c r="O41" s="119"/>
      <c r="P41" s="119"/>
      <c r="Q41" s="119"/>
    </row>
    <row r="42" spans="1:17" s="122" customFormat="1" ht="12">
      <c r="A42" s="120"/>
      <c r="B42" s="120"/>
      <c r="C42" s="120"/>
      <c r="D42" s="120"/>
      <c r="E42" s="120"/>
      <c r="F42" s="120"/>
      <c r="G42" s="120"/>
      <c r="H42" s="120"/>
      <c r="I42" s="121"/>
      <c r="J42" s="1"/>
      <c r="K42" s="119"/>
      <c r="L42" s="119"/>
      <c r="M42" s="119"/>
      <c r="N42" s="119"/>
      <c r="O42" s="119"/>
      <c r="P42" s="119"/>
      <c r="Q42" s="119"/>
    </row>
    <row r="43" spans="1:17" s="122" customFormat="1" ht="12">
      <c r="A43" s="120"/>
      <c r="B43" s="120"/>
      <c r="C43" s="120"/>
      <c r="D43" s="120"/>
      <c r="E43" s="120"/>
      <c r="F43" s="120"/>
      <c r="G43" s="120"/>
      <c r="H43" s="120"/>
      <c r="I43" s="121"/>
      <c r="J43" s="1"/>
      <c r="K43" s="119"/>
      <c r="L43" s="119"/>
      <c r="M43" s="119"/>
      <c r="N43" s="119"/>
      <c r="O43" s="119"/>
      <c r="P43" s="119"/>
      <c r="Q43" s="119"/>
    </row>
    <row r="44" spans="1:17" s="122" customFormat="1" ht="12">
      <c r="A44" s="120"/>
      <c r="B44" s="120"/>
      <c r="C44" s="120"/>
      <c r="D44" s="120"/>
      <c r="E44" s="120"/>
      <c r="F44" s="120"/>
      <c r="G44" s="120"/>
      <c r="H44" s="120"/>
      <c r="I44" s="121"/>
      <c r="J44" s="1"/>
      <c r="K44" s="119"/>
      <c r="L44" s="119"/>
      <c r="M44" s="119"/>
      <c r="N44" s="119"/>
      <c r="O44" s="119"/>
      <c r="P44" s="119"/>
      <c r="Q44" s="119"/>
    </row>
    <row r="45" spans="1:17" s="122" customFormat="1" ht="12">
      <c r="A45" s="120"/>
      <c r="B45" s="120"/>
      <c r="C45" s="120"/>
      <c r="D45" s="120"/>
      <c r="E45" s="120"/>
      <c r="F45" s="120"/>
      <c r="G45" s="120"/>
      <c r="H45" s="120"/>
      <c r="I45" s="121"/>
      <c r="J45" s="1"/>
      <c r="K45" s="119"/>
      <c r="L45" s="119"/>
      <c r="M45" s="119"/>
      <c r="N45" s="119"/>
      <c r="O45" s="119"/>
      <c r="P45" s="119"/>
      <c r="Q45" s="119"/>
    </row>
    <row r="46" spans="1:17" s="122" customFormat="1" ht="12">
      <c r="A46" s="120"/>
      <c r="B46" s="120"/>
      <c r="C46" s="120"/>
      <c r="D46" s="120"/>
      <c r="E46" s="120"/>
      <c r="F46" s="120"/>
      <c r="G46" s="120"/>
      <c r="H46" s="120"/>
      <c r="I46" s="121"/>
      <c r="J46" s="1"/>
      <c r="K46" s="119"/>
      <c r="L46" s="119"/>
      <c r="M46" s="119"/>
      <c r="N46" s="119"/>
      <c r="O46" s="119"/>
      <c r="P46" s="119"/>
      <c r="Q46" s="119"/>
    </row>
    <row r="47" spans="1:17" s="122" customFormat="1" ht="12">
      <c r="A47" s="120"/>
      <c r="B47" s="120"/>
      <c r="C47" s="120"/>
      <c r="D47" s="120"/>
      <c r="E47" s="120"/>
      <c r="F47" s="120"/>
      <c r="G47" s="120"/>
      <c r="H47" s="120"/>
      <c r="I47" s="121"/>
      <c r="J47" s="1"/>
      <c r="K47" s="119"/>
      <c r="L47" s="119"/>
      <c r="M47" s="119"/>
      <c r="N47" s="119"/>
      <c r="O47" s="119"/>
      <c r="P47" s="119"/>
      <c r="Q47" s="119"/>
    </row>
    <row r="48" spans="1:17" s="122" customFormat="1" ht="12">
      <c r="A48" s="120"/>
      <c r="B48" s="120"/>
      <c r="C48" s="120"/>
      <c r="D48" s="120"/>
      <c r="E48" s="120"/>
      <c r="F48" s="120"/>
      <c r="G48" s="120"/>
      <c r="H48" s="120"/>
      <c r="I48" s="121"/>
      <c r="J48" s="1"/>
      <c r="K48" s="119"/>
      <c r="L48" s="119"/>
      <c r="M48" s="119"/>
      <c r="N48" s="119"/>
      <c r="O48" s="119"/>
      <c r="P48" s="119"/>
      <c r="Q48" s="119"/>
    </row>
    <row r="49" spans="1:17" s="122" customFormat="1" ht="12">
      <c r="A49" s="120"/>
      <c r="B49" s="120"/>
      <c r="C49" s="120"/>
      <c r="D49" s="120"/>
      <c r="E49" s="120"/>
      <c r="F49" s="120"/>
      <c r="G49" s="120"/>
      <c r="H49" s="120"/>
      <c r="I49" s="121"/>
      <c r="J49" s="1"/>
      <c r="K49" s="119"/>
      <c r="L49" s="119"/>
      <c r="M49" s="119"/>
      <c r="N49" s="119"/>
      <c r="O49" s="119"/>
      <c r="P49" s="119"/>
      <c r="Q49" s="119"/>
    </row>
    <row r="50" spans="1:17" s="122" customFormat="1" ht="12">
      <c r="A50" s="120"/>
      <c r="B50" s="120"/>
      <c r="C50" s="120"/>
      <c r="D50" s="120"/>
      <c r="E50" s="120"/>
      <c r="F50" s="120"/>
      <c r="G50" s="120"/>
      <c r="H50" s="120"/>
      <c r="I50" s="121"/>
      <c r="J50" s="1"/>
      <c r="K50" s="119"/>
      <c r="L50" s="119"/>
      <c r="M50" s="119"/>
      <c r="N50" s="119"/>
      <c r="O50" s="119"/>
      <c r="P50" s="119"/>
      <c r="Q50" s="119"/>
    </row>
    <row r="51" spans="1:17" s="122" customFormat="1" ht="12">
      <c r="A51" s="120"/>
      <c r="B51" s="120"/>
      <c r="C51" s="120"/>
      <c r="D51" s="120"/>
      <c r="E51" s="120"/>
      <c r="F51" s="120"/>
      <c r="G51" s="120"/>
      <c r="H51" s="120"/>
      <c r="I51" s="121"/>
      <c r="J51" s="1"/>
      <c r="K51" s="119"/>
      <c r="L51" s="119"/>
      <c r="M51" s="119"/>
      <c r="N51" s="119"/>
      <c r="O51" s="119"/>
      <c r="P51" s="119"/>
      <c r="Q51" s="119"/>
    </row>
  </sheetData>
  <mergeCells count="3">
    <mergeCell ref="A4:H4"/>
    <mergeCell ref="A2:H2"/>
    <mergeCell ref="A3:H3"/>
  </mergeCells>
  <printOptions horizontalCentered="1" verticalCentered="1"/>
  <pageMargins left="0" right="0" top="0" bottom="0" header="0.11811023622047245" footer="0.1181102362204724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J37"/>
  <sheetViews>
    <sheetView zoomScale="85" zoomScaleNormal="85" workbookViewId="0" topLeftCell="A1">
      <selection activeCell="A1" sqref="A1"/>
    </sheetView>
  </sheetViews>
  <sheetFormatPr defaultColWidth="11.421875" defaultRowHeight="12.75"/>
  <cols>
    <col min="1" max="1" width="13.8515625" style="33" customWidth="1"/>
    <col min="2" max="16384" width="11.421875" style="33" customWidth="1"/>
  </cols>
  <sheetData>
    <row r="4" spans="1:10" ht="15.75">
      <c r="A4" s="442" t="s">
        <v>41</v>
      </c>
      <c r="B4" s="442"/>
      <c r="C4" s="442"/>
      <c r="D4" s="64"/>
      <c r="E4" s="64"/>
      <c r="F4" s="64"/>
      <c r="G4" s="65"/>
      <c r="H4" s="64"/>
      <c r="J4" s="69"/>
    </row>
    <row r="6" spans="1:3" ht="15">
      <c r="A6" s="75" t="s">
        <v>42</v>
      </c>
      <c r="B6" s="75"/>
      <c r="C6" s="75"/>
    </row>
    <row r="7" ht="15">
      <c r="A7" s="75" t="s">
        <v>43</v>
      </c>
    </row>
    <row r="8" ht="15">
      <c r="A8" s="75" t="s">
        <v>44</v>
      </c>
    </row>
    <row r="9" ht="15">
      <c r="A9" s="75" t="s">
        <v>45</v>
      </c>
    </row>
    <row r="11" spans="1:3" ht="15">
      <c r="A11" s="99" t="s">
        <v>46</v>
      </c>
      <c r="B11" s="97"/>
      <c r="C11" s="97"/>
    </row>
    <row r="12" spans="1:9" ht="15">
      <c r="A12" s="98" t="s">
        <v>31</v>
      </c>
      <c r="B12" s="487" t="s">
        <v>52</v>
      </c>
      <c r="C12" s="487"/>
      <c r="D12" s="487"/>
      <c r="E12" s="487"/>
      <c r="F12" s="487"/>
      <c r="G12" s="487"/>
      <c r="H12" s="487"/>
      <c r="I12" s="487"/>
    </row>
    <row r="13" spans="1:9" ht="14.25">
      <c r="A13" s="66"/>
      <c r="B13" s="68"/>
      <c r="C13" s="68"/>
      <c r="D13" s="68"/>
      <c r="E13" s="68"/>
      <c r="F13" s="68"/>
      <c r="G13" s="68"/>
      <c r="H13" s="68"/>
      <c r="I13" s="68"/>
    </row>
    <row r="14" spans="1:9" ht="33" customHeight="1">
      <c r="A14" s="98" t="s">
        <v>32</v>
      </c>
      <c r="B14" s="487" t="s">
        <v>53</v>
      </c>
      <c r="C14" s="487"/>
      <c r="D14" s="487"/>
      <c r="E14" s="487"/>
      <c r="F14" s="487"/>
      <c r="G14" s="487"/>
      <c r="H14" s="487"/>
      <c r="I14" s="487"/>
    </row>
    <row r="15" spans="1:9" ht="14.25">
      <c r="A15" s="66"/>
      <c r="B15" s="68"/>
      <c r="C15" s="68"/>
      <c r="D15" s="68"/>
      <c r="E15" s="68"/>
      <c r="F15" s="68"/>
      <c r="G15" s="68"/>
      <c r="H15" s="68"/>
      <c r="I15" s="68"/>
    </row>
    <row r="16" spans="1:9" ht="15">
      <c r="A16" s="98" t="s">
        <v>33</v>
      </c>
      <c r="B16" s="443" t="s">
        <v>54</v>
      </c>
      <c r="C16" s="443"/>
      <c r="D16" s="443"/>
      <c r="E16" s="443"/>
      <c r="F16" s="443"/>
      <c r="G16" s="443"/>
      <c r="H16" s="443"/>
      <c r="I16" s="443"/>
    </row>
    <row r="17" spans="1:9" ht="14.25">
      <c r="A17" s="66"/>
      <c r="B17" s="68"/>
      <c r="C17" s="68"/>
      <c r="D17" s="68"/>
      <c r="E17" s="68"/>
      <c r="F17" s="68"/>
      <c r="G17" s="68"/>
      <c r="H17" s="68"/>
      <c r="I17" s="68"/>
    </row>
    <row r="18" spans="1:9" ht="27" customHeight="1">
      <c r="A18" s="98" t="s">
        <v>34</v>
      </c>
      <c r="B18" s="487" t="s">
        <v>55</v>
      </c>
      <c r="C18" s="487"/>
      <c r="D18" s="487"/>
      <c r="E18" s="487"/>
      <c r="F18" s="487"/>
      <c r="G18" s="487"/>
      <c r="H18" s="487"/>
      <c r="I18" s="487"/>
    </row>
    <row r="19" spans="1:9" ht="15">
      <c r="A19" s="98"/>
      <c r="B19" s="102"/>
      <c r="C19" s="102"/>
      <c r="D19" s="102"/>
      <c r="E19" s="102"/>
      <c r="F19" s="102"/>
      <c r="G19" s="102"/>
      <c r="H19" s="102"/>
      <c r="I19" s="102"/>
    </row>
    <row r="20" spans="1:10" ht="30.75" customHeight="1">
      <c r="A20" s="98" t="s">
        <v>35</v>
      </c>
      <c r="B20" s="487" t="s">
        <v>258</v>
      </c>
      <c r="C20" s="487"/>
      <c r="D20" s="487"/>
      <c r="E20" s="487"/>
      <c r="F20" s="487"/>
      <c r="G20" s="487"/>
      <c r="H20" s="487"/>
      <c r="I20" s="487"/>
      <c r="J20" s="77"/>
    </row>
    <row r="21" spans="1:9" ht="14.25">
      <c r="A21" s="66"/>
      <c r="B21" s="67"/>
      <c r="C21" s="67"/>
      <c r="D21" s="67"/>
      <c r="E21" s="67"/>
      <c r="F21" s="67"/>
      <c r="G21" s="67"/>
      <c r="H21" s="67"/>
      <c r="I21" s="67"/>
    </row>
    <row r="22" spans="1:10" s="43" customFormat="1" ht="27" customHeight="1">
      <c r="A22" s="98" t="s">
        <v>36</v>
      </c>
      <c r="B22" s="487" t="s">
        <v>47</v>
      </c>
      <c r="C22" s="487"/>
      <c r="D22" s="487"/>
      <c r="E22" s="487"/>
      <c r="F22" s="487"/>
      <c r="G22" s="487"/>
      <c r="H22" s="487"/>
      <c r="I22" s="487"/>
      <c r="J22" s="77"/>
    </row>
    <row r="23" spans="1:9" s="43" customFormat="1" ht="14.25">
      <c r="A23" s="66"/>
      <c r="B23" s="68"/>
      <c r="C23" s="68"/>
      <c r="D23" s="68"/>
      <c r="E23" s="68"/>
      <c r="F23" s="68"/>
      <c r="G23" s="68"/>
      <c r="H23" s="68"/>
      <c r="I23" s="68"/>
    </row>
    <row r="24" spans="1:10" s="43" customFormat="1" ht="15">
      <c r="A24" s="98" t="s">
        <v>37</v>
      </c>
      <c r="B24" s="443" t="s">
        <v>48</v>
      </c>
      <c r="C24" s="443"/>
      <c r="D24" s="443"/>
      <c r="E24" s="443"/>
      <c r="F24" s="443"/>
      <c r="G24" s="443"/>
      <c r="H24" s="443"/>
      <c r="I24" s="443"/>
      <c r="J24" s="68"/>
    </row>
    <row r="25" spans="1:9" s="43" customFormat="1" ht="14.25">
      <c r="A25" s="66"/>
      <c r="B25" s="68"/>
      <c r="C25" s="68"/>
      <c r="D25" s="68"/>
      <c r="E25" s="68"/>
      <c r="F25" s="68"/>
      <c r="G25" s="68"/>
      <c r="H25" s="68"/>
      <c r="I25" s="68"/>
    </row>
    <row r="26" spans="1:10" s="43" customFormat="1" ht="31.5" customHeight="1">
      <c r="A26" s="98" t="s">
        <v>38</v>
      </c>
      <c r="B26" s="487" t="s">
        <v>49</v>
      </c>
      <c r="C26" s="487"/>
      <c r="D26" s="487"/>
      <c r="E26" s="487"/>
      <c r="F26" s="487"/>
      <c r="G26" s="487"/>
      <c r="H26" s="487"/>
      <c r="I26" s="487"/>
      <c r="J26" s="77"/>
    </row>
    <row r="27" spans="1:9" s="43" customFormat="1" ht="14.25">
      <c r="A27" s="66"/>
      <c r="B27" s="68"/>
      <c r="C27" s="68"/>
      <c r="D27" s="68"/>
      <c r="E27" s="68"/>
      <c r="F27" s="68"/>
      <c r="G27" s="68"/>
      <c r="H27" s="68"/>
      <c r="I27" s="68"/>
    </row>
    <row r="28" spans="1:10" s="43" customFormat="1" ht="15">
      <c r="A28" s="98" t="s">
        <v>39</v>
      </c>
      <c r="B28" s="443" t="s">
        <v>511</v>
      </c>
      <c r="C28" s="443"/>
      <c r="D28" s="443"/>
      <c r="E28" s="443"/>
      <c r="F28" s="443"/>
      <c r="G28" s="443"/>
      <c r="H28" s="443"/>
      <c r="I28" s="443"/>
      <c r="J28" s="68"/>
    </row>
    <row r="29" spans="1:10" s="43" customFormat="1" ht="15">
      <c r="A29" s="98" t="s">
        <v>790</v>
      </c>
      <c r="B29" s="443" t="s">
        <v>50</v>
      </c>
      <c r="C29" s="443"/>
      <c r="D29" s="443"/>
      <c r="E29" s="443"/>
      <c r="F29" s="443"/>
      <c r="G29" s="443"/>
      <c r="H29" s="443"/>
      <c r="I29" s="443"/>
      <c r="J29" s="67"/>
    </row>
    <row r="30" spans="1:10" s="43" customFormat="1" ht="15">
      <c r="A30" s="98" t="s">
        <v>791</v>
      </c>
      <c r="B30" s="443" t="s">
        <v>51</v>
      </c>
      <c r="C30" s="443"/>
      <c r="D30" s="443"/>
      <c r="E30" s="443"/>
      <c r="F30" s="443"/>
      <c r="G30" s="443"/>
      <c r="H30" s="443"/>
      <c r="I30" s="443"/>
      <c r="J30" s="67"/>
    </row>
    <row r="31" spans="1:9" s="43" customFormat="1" ht="14.25">
      <c r="A31" s="66"/>
      <c r="B31" s="68"/>
      <c r="C31" s="68"/>
      <c r="D31" s="68"/>
      <c r="E31" s="68"/>
      <c r="F31" s="68"/>
      <c r="G31" s="68"/>
      <c r="H31" s="68"/>
      <c r="I31" s="68"/>
    </row>
    <row r="32" spans="1:10" s="43" customFormat="1" ht="15" customHeight="1">
      <c r="A32" s="99" t="s">
        <v>797</v>
      </c>
      <c r="B32" s="102"/>
      <c r="C32" s="102"/>
      <c r="D32" s="102"/>
      <c r="E32" s="102"/>
      <c r="F32" s="102"/>
      <c r="G32" s="102"/>
      <c r="H32" s="102"/>
      <c r="I32" s="102"/>
      <c r="J32" s="78"/>
    </row>
    <row r="33" spans="1:10" s="43" customFormat="1" ht="30.75" customHeight="1">
      <c r="A33" s="98" t="s">
        <v>800</v>
      </c>
      <c r="B33" s="420" t="s">
        <v>801</v>
      </c>
      <c r="C33" s="420"/>
      <c r="D33" s="420"/>
      <c r="E33" s="420"/>
      <c r="F33" s="420"/>
      <c r="G33" s="420"/>
      <c r="H33" s="420"/>
      <c r="I33" s="420"/>
      <c r="J33" s="78"/>
    </row>
    <row r="34" spans="1:10" s="43" customFormat="1" ht="15" customHeight="1">
      <c r="A34" s="99"/>
      <c r="B34" s="102"/>
      <c r="C34" s="102"/>
      <c r="D34" s="102"/>
      <c r="E34" s="102"/>
      <c r="F34" s="102"/>
      <c r="G34" s="102"/>
      <c r="H34" s="102"/>
      <c r="I34" s="102"/>
      <c r="J34" s="78"/>
    </row>
    <row r="35" spans="1:10" s="43" customFormat="1" ht="29.25" customHeight="1">
      <c r="A35" s="98" t="s">
        <v>798</v>
      </c>
      <c r="B35" s="420" t="s">
        <v>799</v>
      </c>
      <c r="C35" s="420"/>
      <c r="D35" s="420"/>
      <c r="E35" s="420"/>
      <c r="F35" s="420"/>
      <c r="G35" s="420"/>
      <c r="H35" s="420"/>
      <c r="I35" s="420"/>
      <c r="J35" s="78"/>
    </row>
    <row r="36" ht="12.75" customHeight="1"/>
    <row r="37" spans="1:4" ht="15">
      <c r="A37" s="421" t="s">
        <v>56</v>
      </c>
      <c r="B37" s="421"/>
      <c r="C37" s="421"/>
      <c r="D37" s="421"/>
    </row>
  </sheetData>
  <mergeCells count="15">
    <mergeCell ref="B35:I35"/>
    <mergeCell ref="A37:D37"/>
    <mergeCell ref="B20:I20"/>
    <mergeCell ref="B22:I22"/>
    <mergeCell ref="B24:I24"/>
    <mergeCell ref="B26:I26"/>
    <mergeCell ref="B29:I29"/>
    <mergeCell ref="B30:I30"/>
    <mergeCell ref="B33:I33"/>
    <mergeCell ref="B28:I28"/>
    <mergeCell ref="B18:I18"/>
    <mergeCell ref="A4:C4"/>
    <mergeCell ref="B12:I12"/>
    <mergeCell ref="B14:I14"/>
    <mergeCell ref="B16:I16"/>
  </mergeCells>
  <hyperlinks>
    <hyperlink ref="A20" location="FBT_01_2006_SH!A2" display="Tabelle 1"/>
    <hyperlink ref="A22" location="Betriebe1_01_2006_SH!A2" display="Tabelle 2"/>
    <hyperlink ref="A24" location="Betriebe2_01_2006_SH!A2" display="Tabelle 3"/>
    <hyperlink ref="A26" location="AE_01_2006_SH!A2" display="Tabelle 4"/>
    <hyperlink ref="A28" location="Kreisübersicht_01_2006_SH!A2" display="Tabelle 9"/>
    <hyperlink ref="A29" location="Kreisübersicht_01_2006_SH!A4" display="Tabelle 9.1"/>
    <hyperlink ref="A30" location="Kreisübersicht_01_2006_SH!A28" display="Tabelle 9.2"/>
    <hyperlink ref="A6:C6" location="Methodik!A3" display="Methodische Hinweise"/>
    <hyperlink ref="A37:D37" location="'WZ-Klassifikation'!A1" display="Wirtschaftszweigklassifikation (WZ 2003)"/>
    <hyperlink ref="A7" location="Methodik!A5" display="Allgemeines"/>
    <hyperlink ref="A8" location="Methodik!A36" display="Begriffsdefinitionen"/>
    <hyperlink ref="A9" location="Methodik!A68" display="Zeichenerklärung"/>
    <hyperlink ref="A35" location="Grafik_SH!A1" display="Grafik_SH"/>
    <hyperlink ref="A12" location="FBT_01_2006_HH!A2" display="Tabelle 7"/>
    <hyperlink ref="A14" location="Betriebe1_01_2006_HH!A2" display="Tabelle 8"/>
    <hyperlink ref="A16" location="Betriebe2_01_2006_HH!A2" display="Tabelle 9"/>
    <hyperlink ref="A18" location="AE_01_2006_HH!A2" display="Tabelle 10"/>
    <hyperlink ref="A33" location="Grafik_HH!A1" display="Grafik_HH"/>
  </hyperlinks>
  <printOptions horizontalCentered="1" verticalCentered="1"/>
  <pageMargins left="0" right="0" top="0" bottom="0" header="0.11811023622047245" footer="0.11811023622047245"/>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J73"/>
  <sheetViews>
    <sheetView zoomScale="85" zoomScaleNormal="85" workbookViewId="0" topLeftCell="A1">
      <selection activeCell="A1" sqref="A1"/>
    </sheetView>
  </sheetViews>
  <sheetFormatPr defaultColWidth="11.421875" defaultRowHeight="12.75"/>
  <cols>
    <col min="1" max="16384" width="11.421875" style="33" customWidth="1"/>
  </cols>
  <sheetData>
    <row r="1" ht="15">
      <c r="A1" s="75" t="s">
        <v>40</v>
      </c>
    </row>
    <row r="3" ht="15">
      <c r="A3" s="76" t="s">
        <v>42</v>
      </c>
    </row>
    <row r="5" ht="15">
      <c r="A5" s="63" t="s">
        <v>43</v>
      </c>
    </row>
    <row r="7" ht="12.75">
      <c r="A7" s="33" t="s">
        <v>329</v>
      </c>
    </row>
    <row r="8" ht="12.75">
      <c r="A8" s="33" t="s">
        <v>330</v>
      </c>
    </row>
    <row r="9" ht="12.75">
      <c r="A9" s="33" t="s">
        <v>780</v>
      </c>
    </row>
    <row r="12" ht="12.75">
      <c r="A12" s="96" t="s">
        <v>328</v>
      </c>
    </row>
    <row r="13" spans="1:10" ht="27.75" customHeight="1">
      <c r="A13" s="422" t="s">
        <v>331</v>
      </c>
      <c r="B13" s="422"/>
      <c r="C13" s="422"/>
      <c r="D13" s="422"/>
      <c r="E13" s="422"/>
      <c r="F13" s="422"/>
      <c r="G13" s="422"/>
      <c r="H13" s="422"/>
      <c r="I13" s="422"/>
      <c r="J13" s="422"/>
    </row>
    <row r="14" spans="1:10" ht="27" customHeight="1">
      <c r="A14" s="422" t="s">
        <v>823</v>
      </c>
      <c r="B14" s="422"/>
      <c r="C14" s="422"/>
      <c r="D14" s="422"/>
      <c r="E14" s="422"/>
      <c r="F14" s="422"/>
      <c r="G14" s="422"/>
      <c r="H14" s="422"/>
      <c r="I14" s="422"/>
      <c r="J14" s="422"/>
    </row>
    <row r="16" ht="12.75">
      <c r="A16" s="95" t="s">
        <v>824</v>
      </c>
    </row>
    <row r="17" ht="12.75">
      <c r="A17" s="43" t="s">
        <v>825</v>
      </c>
    </row>
    <row r="18" ht="12.75">
      <c r="A18" s="43" t="s">
        <v>781</v>
      </c>
    </row>
    <row r="20" spans="1:2" ht="12.75">
      <c r="A20" s="55" t="s">
        <v>592</v>
      </c>
      <c r="B20" s="33" t="s">
        <v>826</v>
      </c>
    </row>
    <row r="21" spans="1:2" ht="12.75">
      <c r="A21" s="55" t="s">
        <v>561</v>
      </c>
      <c r="B21" s="33" t="s">
        <v>654</v>
      </c>
    </row>
    <row r="22" spans="1:2" ht="12.75">
      <c r="A22" s="55" t="s">
        <v>567</v>
      </c>
      <c r="B22" s="33" t="s">
        <v>662</v>
      </c>
    </row>
    <row r="23" spans="1:2" ht="12.75">
      <c r="A23" s="55" t="s">
        <v>568</v>
      </c>
      <c r="B23" s="33" t="s">
        <v>663</v>
      </c>
    </row>
    <row r="24" spans="1:2" ht="12.75">
      <c r="A24" s="55" t="s">
        <v>569</v>
      </c>
      <c r="B24" s="33" t="s">
        <v>664</v>
      </c>
    </row>
    <row r="25" spans="1:2" ht="12.75">
      <c r="A25" s="55" t="s">
        <v>570</v>
      </c>
      <c r="B25" s="33" t="s">
        <v>665</v>
      </c>
    </row>
    <row r="26" spans="1:10" ht="12.75">
      <c r="A26" s="55" t="s">
        <v>578</v>
      </c>
      <c r="B26" s="56" t="s">
        <v>673</v>
      </c>
      <c r="C26" s="56"/>
      <c r="D26" s="56"/>
      <c r="E26" s="56"/>
      <c r="F26" s="56"/>
      <c r="G26" s="56"/>
      <c r="H26" s="56"/>
      <c r="I26" s="56"/>
      <c r="J26" s="56"/>
    </row>
    <row r="27" spans="1:10" ht="12.75">
      <c r="A27" s="55" t="s">
        <v>579</v>
      </c>
      <c r="B27" s="415" t="s">
        <v>674</v>
      </c>
      <c r="C27" s="415"/>
      <c r="D27" s="415"/>
      <c r="E27" s="415"/>
      <c r="F27" s="415"/>
      <c r="G27" s="415"/>
      <c r="H27" s="415"/>
      <c r="I27" s="415"/>
      <c r="J27" s="415"/>
    </row>
    <row r="28" spans="1:2" ht="12.75">
      <c r="A28" s="55" t="s">
        <v>598</v>
      </c>
      <c r="B28" s="33" t="s">
        <v>686</v>
      </c>
    </row>
    <row r="29" spans="1:2" ht="12.75">
      <c r="A29" s="55" t="s">
        <v>599</v>
      </c>
      <c r="B29" s="33" t="s">
        <v>687</v>
      </c>
    </row>
    <row r="30" spans="1:2" ht="12.75">
      <c r="A30" s="33" t="s">
        <v>604</v>
      </c>
      <c r="B30" s="33" t="s">
        <v>692</v>
      </c>
    </row>
    <row r="31" spans="1:2" ht="12.75">
      <c r="A31" s="33" t="s">
        <v>605</v>
      </c>
      <c r="B31" s="33" t="s">
        <v>693</v>
      </c>
    </row>
    <row r="32" spans="1:2" ht="12.75">
      <c r="A32" s="33" t="s">
        <v>627</v>
      </c>
      <c r="B32" s="33" t="s">
        <v>850</v>
      </c>
    </row>
    <row r="34" spans="1:10" ht="28.5" customHeight="1">
      <c r="A34" s="422" t="s">
        <v>827</v>
      </c>
      <c r="B34" s="422"/>
      <c r="C34" s="422"/>
      <c r="D34" s="422"/>
      <c r="E34" s="422"/>
      <c r="F34" s="422"/>
      <c r="G34" s="422"/>
      <c r="H34" s="422"/>
      <c r="I34" s="422"/>
      <c r="J34" s="422"/>
    </row>
    <row r="36" ht="15">
      <c r="A36" s="63" t="s">
        <v>44</v>
      </c>
    </row>
    <row r="38" spans="1:10" ht="82.5" customHeight="1">
      <c r="A38" s="423" t="s">
        <v>782</v>
      </c>
      <c r="B38" s="423"/>
      <c r="C38" s="423"/>
      <c r="D38" s="423"/>
      <c r="E38" s="423"/>
      <c r="F38" s="423"/>
      <c r="G38" s="423"/>
      <c r="H38" s="423"/>
      <c r="I38" s="423"/>
      <c r="J38" s="423"/>
    </row>
    <row r="40" spans="1:10" ht="54" customHeight="1">
      <c r="A40" s="423" t="s">
        <v>783</v>
      </c>
      <c r="B40" s="423"/>
      <c r="C40" s="423"/>
      <c r="D40" s="423"/>
      <c r="E40" s="423"/>
      <c r="F40" s="423"/>
      <c r="G40" s="423"/>
      <c r="H40" s="423"/>
      <c r="I40" s="423"/>
      <c r="J40" s="423"/>
    </row>
    <row r="42" spans="1:10" ht="54" customHeight="1">
      <c r="A42" s="423" t="s">
        <v>784</v>
      </c>
      <c r="B42" s="422"/>
      <c r="C42" s="422"/>
      <c r="D42" s="422"/>
      <c r="E42" s="422"/>
      <c r="F42" s="422"/>
      <c r="G42" s="422"/>
      <c r="H42" s="422"/>
      <c r="I42" s="422"/>
      <c r="J42" s="422"/>
    </row>
    <row r="44" spans="1:10" ht="27.75" customHeight="1">
      <c r="A44" s="423" t="s">
        <v>785</v>
      </c>
      <c r="B44" s="423"/>
      <c r="C44" s="423"/>
      <c r="D44" s="423"/>
      <c r="E44" s="423"/>
      <c r="F44" s="423"/>
      <c r="G44" s="423"/>
      <c r="H44" s="423"/>
      <c r="I44" s="423"/>
      <c r="J44" s="423"/>
    </row>
    <row r="46" spans="1:10" s="104" customFormat="1" ht="55.5" customHeight="1">
      <c r="A46" s="423" t="s">
        <v>786</v>
      </c>
      <c r="B46" s="423"/>
      <c r="C46" s="423"/>
      <c r="D46" s="423"/>
      <c r="E46" s="423"/>
      <c r="F46" s="423"/>
      <c r="G46" s="423"/>
      <c r="H46" s="423"/>
      <c r="I46" s="423"/>
      <c r="J46" s="423"/>
    </row>
    <row r="48" spans="1:10" ht="81.75" customHeight="1">
      <c r="A48" s="423" t="s">
        <v>796</v>
      </c>
      <c r="B48" s="423"/>
      <c r="C48" s="423"/>
      <c r="D48" s="423"/>
      <c r="E48" s="423"/>
      <c r="F48" s="423"/>
      <c r="G48" s="423"/>
      <c r="H48" s="423"/>
      <c r="I48" s="423"/>
      <c r="J48" s="423"/>
    </row>
    <row r="50" spans="1:10" ht="27" customHeight="1">
      <c r="A50" s="423" t="s">
        <v>802</v>
      </c>
      <c r="B50" s="423"/>
      <c r="C50" s="423"/>
      <c r="D50" s="423"/>
      <c r="E50" s="423"/>
      <c r="F50" s="423"/>
      <c r="G50" s="423"/>
      <c r="H50" s="423"/>
      <c r="I50" s="423"/>
      <c r="J50" s="423"/>
    </row>
    <row r="52" spans="1:10" ht="27" customHeight="1">
      <c r="A52" s="423" t="s">
        <v>805</v>
      </c>
      <c r="B52" s="423"/>
      <c r="C52" s="423"/>
      <c r="D52" s="423"/>
      <c r="E52" s="423"/>
      <c r="F52" s="423"/>
      <c r="G52" s="423"/>
      <c r="H52" s="423"/>
      <c r="I52" s="423"/>
      <c r="J52" s="423"/>
    </row>
    <row r="54" spans="1:10" s="101" customFormat="1" ht="42" customHeight="1">
      <c r="A54" s="423" t="s">
        <v>807</v>
      </c>
      <c r="B54" s="423"/>
      <c r="C54" s="423"/>
      <c r="D54" s="423"/>
      <c r="E54" s="423"/>
      <c r="F54" s="423"/>
      <c r="G54" s="423"/>
      <c r="H54" s="423"/>
      <c r="I54" s="423"/>
      <c r="J54" s="423"/>
    </row>
    <row r="56" spans="1:10" ht="29.25" customHeight="1">
      <c r="A56" s="423" t="s">
        <v>808</v>
      </c>
      <c r="B56" s="423"/>
      <c r="C56" s="423"/>
      <c r="D56" s="423"/>
      <c r="E56" s="423"/>
      <c r="F56" s="423"/>
      <c r="G56" s="423"/>
      <c r="H56" s="423"/>
      <c r="I56" s="423"/>
      <c r="J56" s="423"/>
    </row>
    <row r="58" spans="1:10" s="100" customFormat="1" ht="68.25" customHeight="1">
      <c r="A58" s="423" t="s">
        <v>803</v>
      </c>
      <c r="B58" s="423"/>
      <c r="C58" s="423"/>
      <c r="D58" s="423"/>
      <c r="E58" s="423"/>
      <c r="F58" s="423"/>
      <c r="G58" s="423"/>
      <c r="H58" s="423"/>
      <c r="I58" s="423"/>
      <c r="J58" s="423"/>
    </row>
    <row r="60" ht="15">
      <c r="A60" s="63" t="s">
        <v>809</v>
      </c>
    </row>
    <row r="62" spans="1:10" ht="82.5" customHeight="1">
      <c r="A62" s="422" t="s">
        <v>810</v>
      </c>
      <c r="B62" s="422"/>
      <c r="C62" s="422"/>
      <c r="D62" s="422"/>
      <c r="E62" s="422"/>
      <c r="F62" s="422"/>
      <c r="G62" s="422"/>
      <c r="H62" s="422"/>
      <c r="I62" s="422"/>
      <c r="J62" s="422"/>
    </row>
    <row r="64" spans="1:10" ht="56.25" customHeight="1">
      <c r="A64" s="422" t="s">
        <v>811</v>
      </c>
      <c r="B64" s="422"/>
      <c r="C64" s="422"/>
      <c r="D64" s="422"/>
      <c r="E64" s="422"/>
      <c r="F64" s="422"/>
      <c r="G64" s="422"/>
      <c r="H64" s="422"/>
      <c r="I64" s="422"/>
      <c r="J64" s="422"/>
    </row>
    <row r="66" spans="1:10" ht="53.25" customHeight="1">
      <c r="A66" s="422" t="s">
        <v>804</v>
      </c>
      <c r="B66" s="422"/>
      <c r="C66" s="422"/>
      <c r="D66" s="422"/>
      <c r="E66" s="422"/>
      <c r="F66" s="422"/>
      <c r="G66" s="422"/>
      <c r="H66" s="422"/>
      <c r="I66" s="422"/>
      <c r="J66" s="422"/>
    </row>
    <row r="68" ht="15">
      <c r="A68" s="63" t="s">
        <v>45</v>
      </c>
    </row>
    <row r="69" ht="12.75">
      <c r="A69" s="33" t="s">
        <v>812</v>
      </c>
    </row>
    <row r="70" ht="12.75">
      <c r="A70" s="33" t="s">
        <v>813</v>
      </c>
    </row>
    <row r="71" ht="12.75">
      <c r="A71" s="55" t="s">
        <v>814</v>
      </c>
    </row>
    <row r="72" ht="12.75">
      <c r="A72" s="103" t="s">
        <v>816</v>
      </c>
    </row>
    <row r="73" ht="12.75">
      <c r="A73" s="33" t="s">
        <v>815</v>
      </c>
    </row>
  </sheetData>
  <mergeCells count="18">
    <mergeCell ref="A38:J38"/>
    <mergeCell ref="A42:J42"/>
    <mergeCell ref="A13:J13"/>
    <mergeCell ref="A14:J14"/>
    <mergeCell ref="B27:J27"/>
    <mergeCell ref="A34:J34"/>
    <mergeCell ref="A40:J40"/>
    <mergeCell ref="A44:J44"/>
    <mergeCell ref="A46:J46"/>
    <mergeCell ref="A48:J48"/>
    <mergeCell ref="A58:J58"/>
    <mergeCell ref="A62:J62"/>
    <mergeCell ref="A64:J64"/>
    <mergeCell ref="A66:J66"/>
    <mergeCell ref="A50:J50"/>
    <mergeCell ref="A52:J52"/>
    <mergeCell ref="A54:J54"/>
    <mergeCell ref="A56:J56"/>
  </mergeCells>
  <hyperlinks>
    <hyperlink ref="A1"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1:E15"/>
  <sheetViews>
    <sheetView zoomScale="80" zoomScaleNormal="80" workbookViewId="0" topLeftCell="A1">
      <selection activeCell="A1" sqref="A1"/>
    </sheetView>
  </sheetViews>
  <sheetFormatPr defaultColWidth="11.421875" defaultRowHeight="12.75"/>
  <cols>
    <col min="1" max="1" width="8.57421875" style="33" bestFit="1" customWidth="1"/>
    <col min="2" max="2" width="53.140625" style="33" customWidth="1"/>
    <col min="3" max="3" width="16.28125" style="33" bestFit="1" customWidth="1"/>
    <col min="4" max="4" width="18.00390625" style="33" bestFit="1" customWidth="1"/>
    <col min="5" max="5" width="13.140625" style="33" bestFit="1" customWidth="1"/>
    <col min="6" max="16384" width="11.421875" style="33" customWidth="1"/>
  </cols>
  <sheetData>
    <row r="1" ht="15">
      <c r="A1" s="62" t="s">
        <v>40</v>
      </c>
    </row>
    <row r="2" spans="1:5" ht="43.5" customHeight="1">
      <c r="A2" s="418" t="s">
        <v>806</v>
      </c>
      <c r="B2" s="419"/>
      <c r="C2" s="419"/>
      <c r="D2" s="419"/>
      <c r="E2" s="419"/>
    </row>
    <row r="3" ht="13.5" thickBot="1"/>
    <row r="4" spans="1:5" ht="12.75">
      <c r="A4" s="492" t="s">
        <v>332</v>
      </c>
      <c r="B4" s="495" t="s">
        <v>821</v>
      </c>
      <c r="C4" s="490" t="s">
        <v>528</v>
      </c>
      <c r="D4" s="491"/>
      <c r="E4" s="416" t="s">
        <v>817</v>
      </c>
    </row>
    <row r="5" spans="1:5" ht="12.75">
      <c r="A5" s="493"/>
      <c r="B5" s="496"/>
      <c r="C5" s="112" t="s">
        <v>335</v>
      </c>
      <c r="D5" s="112" t="s">
        <v>822</v>
      </c>
      <c r="E5" s="417"/>
    </row>
    <row r="6" spans="1:5" ht="12.75">
      <c r="A6" s="494"/>
      <c r="B6" s="497"/>
      <c r="C6" s="488" t="s">
        <v>437</v>
      </c>
      <c r="D6" s="489"/>
      <c r="E6" s="113" t="s">
        <v>338</v>
      </c>
    </row>
    <row r="7" spans="1:5" ht="12.75">
      <c r="A7" s="105" t="s">
        <v>444</v>
      </c>
      <c r="B7" s="106" t="s">
        <v>274</v>
      </c>
      <c r="C7" s="110">
        <v>6702697</v>
      </c>
      <c r="D7" s="110">
        <v>1231792</v>
      </c>
      <c r="E7" s="114">
        <f>D7/C7*100</f>
        <v>18.37755757122842</v>
      </c>
    </row>
    <row r="8" spans="1:5" ht="12.75">
      <c r="A8" s="105" t="s">
        <v>454</v>
      </c>
      <c r="B8" s="106" t="s">
        <v>286</v>
      </c>
      <c r="C8" s="110">
        <v>1899039</v>
      </c>
      <c r="D8" s="110">
        <v>140866</v>
      </c>
      <c r="E8" s="114">
        <f aca="true" t="shared" si="0" ref="E8:E15">D8/C8*100</f>
        <v>7.417751820789357</v>
      </c>
    </row>
    <row r="9" spans="1:5" ht="12.75">
      <c r="A9" s="105" t="s">
        <v>292</v>
      </c>
      <c r="B9" s="106" t="s">
        <v>294</v>
      </c>
      <c r="C9" s="110">
        <v>3181708</v>
      </c>
      <c r="D9" s="110">
        <v>894125</v>
      </c>
      <c r="E9" s="114">
        <f t="shared" si="0"/>
        <v>28.10204456222884</v>
      </c>
    </row>
    <row r="10" spans="1:5" ht="12.75">
      <c r="A10" s="105" t="s">
        <v>295</v>
      </c>
      <c r="B10" s="106" t="s">
        <v>297</v>
      </c>
      <c r="C10" s="110">
        <v>745393</v>
      </c>
      <c r="D10" s="110">
        <v>217518</v>
      </c>
      <c r="E10" s="114">
        <f t="shared" si="0"/>
        <v>29.181653168194494</v>
      </c>
    </row>
    <row r="11" spans="1:5" ht="27" customHeight="1">
      <c r="A11" s="105" t="s">
        <v>298</v>
      </c>
      <c r="B11" s="107" t="s">
        <v>300</v>
      </c>
      <c r="C11" s="110">
        <v>174445</v>
      </c>
      <c r="D11" s="110">
        <v>72031</v>
      </c>
      <c r="E11" s="114">
        <f t="shared" si="0"/>
        <v>41.29152454928487</v>
      </c>
    </row>
    <row r="12" spans="1:5" ht="27.75" customHeight="1">
      <c r="A12" s="105" t="s">
        <v>467</v>
      </c>
      <c r="B12" s="107" t="s">
        <v>302</v>
      </c>
      <c r="C12" s="110">
        <v>6856289</v>
      </c>
      <c r="D12" s="110">
        <v>2374073</v>
      </c>
      <c r="E12" s="114">
        <f t="shared" si="0"/>
        <v>34.626209601141376</v>
      </c>
    </row>
    <row r="13" spans="1:5" ht="12.75">
      <c r="A13" s="105" t="s">
        <v>306</v>
      </c>
      <c r="B13" s="106" t="s">
        <v>537</v>
      </c>
      <c r="C13" s="110">
        <v>3161528</v>
      </c>
      <c r="D13" s="110">
        <v>1798073</v>
      </c>
      <c r="E13" s="114">
        <f t="shared" si="0"/>
        <v>56.87354342583713</v>
      </c>
    </row>
    <row r="14" spans="1:5" ht="27.75" customHeight="1">
      <c r="A14" s="105" t="s">
        <v>480</v>
      </c>
      <c r="B14" s="107" t="s">
        <v>309</v>
      </c>
      <c r="C14" s="110">
        <v>3508392</v>
      </c>
      <c r="D14" s="110">
        <v>1311024</v>
      </c>
      <c r="E14" s="114">
        <f t="shared" si="0"/>
        <v>37.36823023196952</v>
      </c>
    </row>
    <row r="15" spans="1:5" ht="13.5" thickBot="1">
      <c r="A15" s="108" t="s">
        <v>486</v>
      </c>
      <c r="B15" s="109" t="s">
        <v>820</v>
      </c>
      <c r="C15" s="111">
        <v>5941985</v>
      </c>
      <c r="D15" s="111">
        <v>4186835</v>
      </c>
      <c r="E15" s="115">
        <f t="shared" si="0"/>
        <v>70.46189110204755</v>
      </c>
    </row>
  </sheetData>
  <mergeCells count="6">
    <mergeCell ref="E4:E5"/>
    <mergeCell ref="A2:E2"/>
    <mergeCell ref="C6:D6"/>
    <mergeCell ref="C4:D4"/>
    <mergeCell ref="A4:A6"/>
    <mergeCell ref="B4:B6"/>
  </mergeCells>
  <hyperlinks>
    <hyperlink ref="A1" location="Inhaltsverzeichnis!A1" display="ZURÜCK"/>
    <hyperlink ref="A4: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65"/>
  <sheetViews>
    <sheetView zoomScale="85" zoomScaleNormal="85" workbookViewId="0" topLeftCell="A1">
      <selection activeCell="A1" sqref="A1"/>
    </sheetView>
  </sheetViews>
  <sheetFormatPr defaultColWidth="11.421875" defaultRowHeight="12.75"/>
  <cols>
    <col min="1" max="1" width="8.7109375" style="3" bestFit="1" customWidth="1"/>
    <col min="2" max="3" width="7.00390625" style="4" customWidth="1"/>
    <col min="4" max="4" width="8.57421875" style="4" bestFit="1" customWidth="1"/>
    <col min="5" max="5" width="12.8515625" style="4" customWidth="1"/>
    <col min="6" max="6" width="12.28125" style="4" bestFit="1" customWidth="1"/>
    <col min="7" max="7" width="13.7109375" style="4" customWidth="1"/>
    <col min="8" max="8" width="12.140625" style="4" bestFit="1" customWidth="1"/>
    <col min="9" max="9" width="5.7109375" style="4" customWidth="1"/>
    <col min="10" max="10" width="13.00390625" style="4" customWidth="1"/>
    <col min="11" max="11" width="12.28125" style="4" bestFit="1" customWidth="1"/>
    <col min="12" max="12" width="12.7109375" style="4" customWidth="1"/>
    <col min="13" max="16384" width="11.421875" style="5" customWidth="1"/>
  </cols>
  <sheetData>
    <row r="1" spans="1:12" ht="30.75" customHeight="1">
      <c r="A1" s="305" t="s">
        <v>792</v>
      </c>
      <c r="B1" s="306"/>
      <c r="C1" s="306"/>
      <c r="D1" s="306"/>
      <c r="E1" s="306"/>
      <c r="F1" s="306"/>
      <c r="G1" s="306"/>
      <c r="H1" s="306"/>
      <c r="I1" s="306"/>
      <c r="J1" s="306"/>
      <c r="K1" s="306"/>
      <c r="L1" s="306"/>
    </row>
    <row r="2" spans="1:12" ht="15">
      <c r="A2" s="62" t="s">
        <v>40</v>
      </c>
      <c r="B2" s="56"/>
      <c r="C2" s="56"/>
      <c r="D2" s="56"/>
      <c r="E2" s="56"/>
      <c r="F2" s="56"/>
      <c r="G2" s="56"/>
      <c r="H2" s="56"/>
      <c r="I2" s="56"/>
      <c r="J2" s="56"/>
      <c r="K2" s="56"/>
      <c r="L2" s="56"/>
    </row>
    <row r="3" spans="1:12" ht="12.75" customHeight="1">
      <c r="A3" s="185" t="s">
        <v>332</v>
      </c>
      <c r="B3" s="148" t="s">
        <v>333</v>
      </c>
      <c r="C3" s="208"/>
      <c r="D3" s="148" t="s">
        <v>334</v>
      </c>
      <c r="E3" s="149"/>
      <c r="F3" s="141" t="s">
        <v>436</v>
      </c>
      <c r="G3" s="142"/>
      <c r="H3" s="142"/>
      <c r="I3" s="142"/>
      <c r="J3" s="142"/>
      <c r="K3" s="142"/>
      <c r="L3" s="142"/>
    </row>
    <row r="4" spans="1:12" ht="12.75" customHeight="1">
      <c r="A4" s="186"/>
      <c r="B4" s="152"/>
      <c r="C4" s="154"/>
      <c r="D4" s="152"/>
      <c r="E4" s="153"/>
      <c r="F4" s="148" t="s">
        <v>335</v>
      </c>
      <c r="G4" s="149"/>
      <c r="H4" s="156" t="s">
        <v>336</v>
      </c>
      <c r="I4" s="157"/>
      <c r="J4" s="157"/>
      <c r="K4" s="157"/>
      <c r="L4" s="157"/>
    </row>
    <row r="5" spans="1:12" ht="12.75" customHeight="1">
      <c r="A5" s="186"/>
      <c r="B5" s="150"/>
      <c r="C5" s="155"/>
      <c r="D5" s="150"/>
      <c r="E5" s="151"/>
      <c r="F5" s="150"/>
      <c r="G5" s="151"/>
      <c r="H5" s="141" t="s">
        <v>335</v>
      </c>
      <c r="I5" s="142"/>
      <c r="J5" s="143"/>
      <c r="K5" s="141" t="s">
        <v>438</v>
      </c>
      <c r="L5" s="142"/>
    </row>
    <row r="6" spans="1:12" ht="12.75" customHeight="1">
      <c r="A6" s="186"/>
      <c r="B6" s="156" t="s">
        <v>715</v>
      </c>
      <c r="C6" s="157"/>
      <c r="D6" s="158"/>
      <c r="E6" s="498" t="s">
        <v>716</v>
      </c>
      <c r="F6" s="505" t="s">
        <v>718</v>
      </c>
      <c r="G6" s="501" t="s">
        <v>716</v>
      </c>
      <c r="H6" s="144" t="s">
        <v>718</v>
      </c>
      <c r="I6" s="145"/>
      <c r="J6" s="501" t="s">
        <v>716</v>
      </c>
      <c r="K6" s="507" t="s">
        <v>718</v>
      </c>
      <c r="L6" s="503" t="s">
        <v>716</v>
      </c>
    </row>
    <row r="7" spans="1:12" ht="12.75">
      <c r="A7" s="186"/>
      <c r="B7" s="13">
        <v>2006</v>
      </c>
      <c r="C7" s="13">
        <v>2005</v>
      </c>
      <c r="D7" s="12">
        <v>2006</v>
      </c>
      <c r="E7" s="499"/>
      <c r="F7" s="506"/>
      <c r="G7" s="501"/>
      <c r="H7" s="146"/>
      <c r="I7" s="147"/>
      <c r="J7" s="501"/>
      <c r="K7" s="508"/>
      <c r="L7" s="503"/>
    </row>
    <row r="8" spans="1:12" ht="15.75" customHeight="1" thickBot="1">
      <c r="A8" s="186"/>
      <c r="B8" s="159" t="s">
        <v>337</v>
      </c>
      <c r="C8" s="160"/>
      <c r="D8" s="160"/>
      <c r="E8" s="500"/>
      <c r="F8" s="135" t="s">
        <v>492</v>
      </c>
      <c r="G8" s="502"/>
      <c r="H8" s="136" t="s">
        <v>492</v>
      </c>
      <c r="I8" s="136" t="s">
        <v>338</v>
      </c>
      <c r="J8" s="502"/>
      <c r="K8" s="137" t="s">
        <v>492</v>
      </c>
      <c r="L8" s="504"/>
    </row>
    <row r="9" spans="1:12" s="8" customFormat="1" ht="12.75">
      <c r="A9" s="205" t="s">
        <v>444</v>
      </c>
      <c r="B9" s="128">
        <v>99</v>
      </c>
      <c r="C9" s="128">
        <v>103</v>
      </c>
      <c r="D9" s="47">
        <v>8379</v>
      </c>
      <c r="E9" s="138">
        <v>1.4</v>
      </c>
      <c r="F9" s="47">
        <v>2729859</v>
      </c>
      <c r="G9" s="138">
        <v>-6.2</v>
      </c>
      <c r="H9" s="47">
        <v>767932</v>
      </c>
      <c r="I9" s="128">
        <v>28.1</v>
      </c>
      <c r="J9" s="138">
        <v>3.7</v>
      </c>
      <c r="K9" s="47">
        <v>602710</v>
      </c>
      <c r="L9" s="128">
        <v>-4.7</v>
      </c>
    </row>
    <row r="10" spans="1:12" ht="12.75">
      <c r="A10" s="171" t="s">
        <v>445</v>
      </c>
      <c r="B10" s="129">
        <v>13</v>
      </c>
      <c r="C10" s="129">
        <v>12</v>
      </c>
      <c r="D10" s="130">
        <v>367</v>
      </c>
      <c r="E10" s="139">
        <v>9.6</v>
      </c>
      <c r="F10" s="130">
        <v>108082</v>
      </c>
      <c r="G10" s="139">
        <v>21.9</v>
      </c>
      <c r="H10" s="130">
        <v>452</v>
      </c>
      <c r="I10" s="129">
        <v>0.4</v>
      </c>
      <c r="J10" s="138" t="s">
        <v>519</v>
      </c>
      <c r="K10" s="130">
        <v>400</v>
      </c>
      <c r="L10" s="128" t="s">
        <v>519</v>
      </c>
    </row>
    <row r="11" spans="1:12" ht="12.75">
      <c r="A11" s="171" t="s">
        <v>446</v>
      </c>
      <c r="B11" s="129">
        <v>2</v>
      </c>
      <c r="C11" s="129">
        <v>4</v>
      </c>
      <c r="D11" s="47" t="s">
        <v>519</v>
      </c>
      <c r="E11" s="138" t="s">
        <v>519</v>
      </c>
      <c r="F11" s="47" t="s">
        <v>519</v>
      </c>
      <c r="G11" s="138" t="s">
        <v>519</v>
      </c>
      <c r="H11" s="131" t="s">
        <v>510</v>
      </c>
      <c r="I11" s="45" t="s">
        <v>510</v>
      </c>
      <c r="J11" s="140" t="s">
        <v>510</v>
      </c>
      <c r="K11" s="131" t="s">
        <v>510</v>
      </c>
      <c r="L11" s="45" t="s">
        <v>510</v>
      </c>
    </row>
    <row r="12" spans="1:12" ht="12.75">
      <c r="A12" s="171" t="s">
        <v>447</v>
      </c>
      <c r="B12" s="129">
        <v>8</v>
      </c>
      <c r="C12" s="129">
        <v>8</v>
      </c>
      <c r="D12" s="130">
        <v>1147</v>
      </c>
      <c r="E12" s="139">
        <v>0.6</v>
      </c>
      <c r="F12" s="130">
        <v>1274761</v>
      </c>
      <c r="G12" s="139">
        <v>1.2</v>
      </c>
      <c r="H12" s="130">
        <v>483324</v>
      </c>
      <c r="I12" s="129">
        <v>37.9</v>
      </c>
      <c r="J12" s="139">
        <v>-1.2</v>
      </c>
      <c r="K12" s="47" t="s">
        <v>519</v>
      </c>
      <c r="L12" s="128" t="s">
        <v>519</v>
      </c>
    </row>
    <row r="13" spans="1:12" ht="12.75">
      <c r="A13" s="171" t="s">
        <v>448</v>
      </c>
      <c r="B13" s="129">
        <v>3</v>
      </c>
      <c r="C13" s="129">
        <v>5</v>
      </c>
      <c r="D13" s="130">
        <v>252</v>
      </c>
      <c r="E13" s="139">
        <v>-4.2</v>
      </c>
      <c r="F13" s="130">
        <v>151203</v>
      </c>
      <c r="G13" s="139">
        <v>4.8</v>
      </c>
      <c r="H13" s="47" t="s">
        <v>519</v>
      </c>
      <c r="I13" s="128" t="s">
        <v>519</v>
      </c>
      <c r="J13" s="138" t="s">
        <v>519</v>
      </c>
      <c r="K13" s="47" t="s">
        <v>519</v>
      </c>
      <c r="L13" s="128" t="s">
        <v>519</v>
      </c>
    </row>
    <row r="14" spans="1:12" ht="12.75">
      <c r="A14" s="171" t="s">
        <v>449</v>
      </c>
      <c r="B14" s="129">
        <v>51</v>
      </c>
      <c r="C14" s="129">
        <v>52</v>
      </c>
      <c r="D14" s="130">
        <v>3142</v>
      </c>
      <c r="E14" s="139">
        <v>0.6</v>
      </c>
      <c r="F14" s="130">
        <v>586600</v>
      </c>
      <c r="G14" s="139">
        <v>-32</v>
      </c>
      <c r="H14" s="130">
        <v>148426</v>
      </c>
      <c r="I14" s="129">
        <v>25.3</v>
      </c>
      <c r="J14" s="139">
        <v>-4.1</v>
      </c>
      <c r="K14" s="130">
        <v>84747</v>
      </c>
      <c r="L14" s="129">
        <v>-14.5</v>
      </c>
    </row>
    <row r="15" spans="1:12" ht="12.75">
      <c r="A15" s="171" t="s">
        <v>450</v>
      </c>
      <c r="B15" s="129">
        <v>26</v>
      </c>
      <c r="C15" s="129">
        <v>27</v>
      </c>
      <c r="D15" s="130">
        <v>1491</v>
      </c>
      <c r="E15" s="139">
        <v>-4.5</v>
      </c>
      <c r="F15" s="130">
        <v>114321</v>
      </c>
      <c r="G15" s="139">
        <v>-5.3</v>
      </c>
      <c r="H15" s="130">
        <v>224</v>
      </c>
      <c r="I15" s="129">
        <v>0.2</v>
      </c>
      <c r="J15" s="139">
        <v>-19.7</v>
      </c>
      <c r="K15" s="130">
        <v>224</v>
      </c>
      <c r="L15" s="129">
        <v>-19.7</v>
      </c>
    </row>
    <row r="16" spans="1:12" ht="12.75">
      <c r="A16" s="171" t="s">
        <v>451</v>
      </c>
      <c r="B16" s="129">
        <v>3</v>
      </c>
      <c r="C16" s="129">
        <v>3</v>
      </c>
      <c r="D16" s="47" t="s">
        <v>519</v>
      </c>
      <c r="E16" s="138" t="s">
        <v>519</v>
      </c>
      <c r="F16" s="47" t="s">
        <v>519</v>
      </c>
      <c r="G16" s="138" t="s">
        <v>519</v>
      </c>
      <c r="H16" s="47" t="s">
        <v>519</v>
      </c>
      <c r="I16" s="128" t="s">
        <v>519</v>
      </c>
      <c r="J16" s="138" t="s">
        <v>519</v>
      </c>
      <c r="K16" s="47" t="s">
        <v>519</v>
      </c>
      <c r="L16" s="128" t="s">
        <v>519</v>
      </c>
    </row>
    <row r="17" spans="1:12" s="8" customFormat="1" ht="12.75">
      <c r="A17" s="170" t="s">
        <v>452</v>
      </c>
      <c r="B17" s="128">
        <v>5</v>
      </c>
      <c r="C17" s="128">
        <v>9</v>
      </c>
      <c r="D17" s="47" t="s">
        <v>519</v>
      </c>
      <c r="E17" s="138" t="s">
        <v>519</v>
      </c>
      <c r="F17" s="47" t="s">
        <v>519</v>
      </c>
      <c r="G17" s="138" t="s">
        <v>519</v>
      </c>
      <c r="H17" s="47" t="s">
        <v>519</v>
      </c>
      <c r="I17" s="128" t="s">
        <v>519</v>
      </c>
      <c r="J17" s="138" t="s">
        <v>519</v>
      </c>
      <c r="K17" s="47" t="s">
        <v>519</v>
      </c>
      <c r="L17" s="128" t="s">
        <v>519</v>
      </c>
    </row>
    <row r="18" spans="1:12" s="8" customFormat="1" ht="12.75">
      <c r="A18" s="170" t="s">
        <v>453</v>
      </c>
      <c r="B18" s="128">
        <v>6</v>
      </c>
      <c r="C18" s="128">
        <v>5</v>
      </c>
      <c r="D18" s="47">
        <v>205</v>
      </c>
      <c r="E18" s="138">
        <v>12.6</v>
      </c>
      <c r="F18" s="47">
        <v>42856</v>
      </c>
      <c r="G18" s="138">
        <v>14.6</v>
      </c>
      <c r="H18" s="47" t="s">
        <v>519</v>
      </c>
      <c r="I18" s="128" t="s">
        <v>519</v>
      </c>
      <c r="J18" s="138" t="s">
        <v>519</v>
      </c>
      <c r="K18" s="47" t="s">
        <v>519</v>
      </c>
      <c r="L18" s="128" t="s">
        <v>519</v>
      </c>
    </row>
    <row r="19" spans="1:12" s="8" customFormat="1" ht="12.75">
      <c r="A19" s="170" t="s">
        <v>454</v>
      </c>
      <c r="B19" s="128">
        <v>120</v>
      </c>
      <c r="C19" s="128">
        <v>124</v>
      </c>
      <c r="D19" s="47">
        <v>8657</v>
      </c>
      <c r="E19" s="138">
        <v>0.3</v>
      </c>
      <c r="F19" s="47">
        <v>1896061</v>
      </c>
      <c r="G19" s="138">
        <v>-1.6</v>
      </c>
      <c r="H19" s="47">
        <v>142716</v>
      </c>
      <c r="I19" s="128">
        <v>7.5</v>
      </c>
      <c r="J19" s="138">
        <v>18.5</v>
      </c>
      <c r="K19" s="47">
        <v>113630</v>
      </c>
      <c r="L19" s="128">
        <v>4.1</v>
      </c>
    </row>
    <row r="20" spans="1:12" ht="12.75">
      <c r="A20" s="171">
        <v>21</v>
      </c>
      <c r="B20" s="129">
        <v>8</v>
      </c>
      <c r="C20" s="129">
        <v>6</v>
      </c>
      <c r="D20" s="130">
        <v>342</v>
      </c>
      <c r="E20" s="139">
        <v>33.6</v>
      </c>
      <c r="F20" s="130">
        <v>56879</v>
      </c>
      <c r="G20" s="139">
        <v>8.4</v>
      </c>
      <c r="H20" s="130">
        <v>11612</v>
      </c>
      <c r="I20" s="129">
        <v>20.4</v>
      </c>
      <c r="J20" s="139">
        <v>54</v>
      </c>
      <c r="K20" s="130">
        <v>9763</v>
      </c>
      <c r="L20" s="129">
        <v>39.9</v>
      </c>
    </row>
    <row r="21" spans="1:12" ht="12.75">
      <c r="A21" s="171">
        <v>22</v>
      </c>
      <c r="B21" s="129">
        <v>112</v>
      </c>
      <c r="C21" s="129">
        <v>118</v>
      </c>
      <c r="D21" s="130">
        <v>8315</v>
      </c>
      <c r="E21" s="139">
        <v>-0.7</v>
      </c>
      <c r="F21" s="130">
        <v>1839182</v>
      </c>
      <c r="G21" s="139">
        <v>-1.9</v>
      </c>
      <c r="H21" s="130">
        <v>131104</v>
      </c>
      <c r="I21" s="129">
        <v>7.1</v>
      </c>
      <c r="J21" s="139">
        <v>16.1</v>
      </c>
      <c r="K21" s="130">
        <v>103867</v>
      </c>
      <c r="L21" s="129">
        <v>1.7</v>
      </c>
    </row>
    <row r="22" spans="1:12" ht="12.75">
      <c r="A22" s="171" t="s">
        <v>455</v>
      </c>
      <c r="B22" s="129">
        <v>54</v>
      </c>
      <c r="C22" s="129">
        <v>59</v>
      </c>
      <c r="D22" s="130">
        <v>5942</v>
      </c>
      <c r="E22" s="139">
        <v>-3.4</v>
      </c>
      <c r="F22" s="130">
        <v>1554540</v>
      </c>
      <c r="G22" s="139">
        <v>-1.9</v>
      </c>
      <c r="H22" s="130">
        <v>78329</v>
      </c>
      <c r="I22" s="132">
        <v>5</v>
      </c>
      <c r="J22" s="139">
        <v>20.8</v>
      </c>
      <c r="K22" s="130">
        <v>54005</v>
      </c>
      <c r="L22" s="129">
        <v>-3.8</v>
      </c>
    </row>
    <row r="23" spans="1:12" ht="12.75">
      <c r="A23" s="171" t="s">
        <v>456</v>
      </c>
      <c r="B23" s="129">
        <v>57</v>
      </c>
      <c r="C23" s="129">
        <v>58</v>
      </c>
      <c r="D23" s="130">
        <v>2285</v>
      </c>
      <c r="E23" s="139">
        <v>2.7</v>
      </c>
      <c r="F23" s="130">
        <v>274812</v>
      </c>
      <c r="G23" s="139">
        <v>-5.5</v>
      </c>
      <c r="H23" s="130">
        <v>52167</v>
      </c>
      <c r="I23" s="132">
        <v>19</v>
      </c>
      <c r="J23" s="139">
        <v>8.7</v>
      </c>
      <c r="K23" s="130">
        <v>49380</v>
      </c>
      <c r="L23" s="129">
        <v>7.4</v>
      </c>
    </row>
    <row r="24" spans="1:12" s="8" customFormat="1" ht="12.75">
      <c r="A24" s="170" t="s">
        <v>457</v>
      </c>
      <c r="B24" s="128">
        <v>13</v>
      </c>
      <c r="C24" s="128">
        <v>12</v>
      </c>
      <c r="D24" s="47">
        <v>4410</v>
      </c>
      <c r="E24" s="138">
        <v>-0.5</v>
      </c>
      <c r="F24" s="47">
        <v>9077405</v>
      </c>
      <c r="G24" s="138">
        <v>14.2</v>
      </c>
      <c r="H24" s="47">
        <v>1077483</v>
      </c>
      <c r="I24" s="128">
        <v>11.9</v>
      </c>
      <c r="J24" s="138">
        <v>55.3</v>
      </c>
      <c r="K24" s="47">
        <v>466702</v>
      </c>
      <c r="L24" s="133">
        <v>58</v>
      </c>
    </row>
    <row r="25" spans="1:12" s="8" customFormat="1" ht="12.75">
      <c r="A25" s="170" t="s">
        <v>458</v>
      </c>
      <c r="B25" s="128">
        <v>70</v>
      </c>
      <c r="C25" s="128">
        <v>71</v>
      </c>
      <c r="D25" s="47">
        <v>6565</v>
      </c>
      <c r="E25" s="138">
        <v>1</v>
      </c>
      <c r="F25" s="47">
        <v>2173732</v>
      </c>
      <c r="G25" s="138">
        <v>29.6</v>
      </c>
      <c r="H25" s="47">
        <v>689844</v>
      </c>
      <c r="I25" s="128">
        <v>31.7</v>
      </c>
      <c r="J25" s="138">
        <v>17.2</v>
      </c>
      <c r="K25" s="47">
        <v>490682</v>
      </c>
      <c r="L25" s="128">
        <v>20.1</v>
      </c>
    </row>
    <row r="26" spans="1:12" ht="12.75">
      <c r="A26" s="171" t="s">
        <v>459</v>
      </c>
      <c r="B26" s="129">
        <v>25</v>
      </c>
      <c r="C26" s="129">
        <v>24</v>
      </c>
      <c r="D26" s="130">
        <v>1346</v>
      </c>
      <c r="E26" s="139">
        <v>5.5</v>
      </c>
      <c r="F26" s="130">
        <v>362789</v>
      </c>
      <c r="G26" s="139">
        <v>11.3</v>
      </c>
      <c r="H26" s="130">
        <v>172630</v>
      </c>
      <c r="I26" s="129">
        <v>47.6</v>
      </c>
      <c r="J26" s="139">
        <v>9</v>
      </c>
      <c r="K26" s="130">
        <v>90629</v>
      </c>
      <c r="L26" s="129">
        <v>8.5</v>
      </c>
    </row>
    <row r="27" spans="1:12" ht="12.75">
      <c r="A27" s="171" t="s">
        <v>460</v>
      </c>
      <c r="B27" s="129">
        <v>10</v>
      </c>
      <c r="C27" s="129">
        <v>10</v>
      </c>
      <c r="D27" s="130">
        <v>992</v>
      </c>
      <c r="E27" s="139">
        <v>4.1</v>
      </c>
      <c r="F27" s="130">
        <v>215484</v>
      </c>
      <c r="G27" s="139">
        <v>14.6</v>
      </c>
      <c r="H27" s="130">
        <v>85063</v>
      </c>
      <c r="I27" s="129">
        <v>39.5</v>
      </c>
      <c r="J27" s="139">
        <v>26.1</v>
      </c>
      <c r="K27" s="130">
        <v>45187</v>
      </c>
      <c r="L27" s="132">
        <v>48</v>
      </c>
    </row>
    <row r="28" spans="1:12" ht="12.75">
      <c r="A28" s="171" t="s">
        <v>461</v>
      </c>
      <c r="B28" s="129">
        <v>5</v>
      </c>
      <c r="C28" s="129">
        <v>8</v>
      </c>
      <c r="D28" s="47" t="s">
        <v>519</v>
      </c>
      <c r="E28" s="138" t="s">
        <v>519</v>
      </c>
      <c r="F28" s="47" t="s">
        <v>519</v>
      </c>
      <c r="G28" s="138" t="s">
        <v>519</v>
      </c>
      <c r="H28" s="47" t="s">
        <v>519</v>
      </c>
      <c r="I28" s="128" t="s">
        <v>519</v>
      </c>
      <c r="J28" s="138" t="s">
        <v>519</v>
      </c>
      <c r="K28" s="47" t="s">
        <v>519</v>
      </c>
      <c r="L28" s="128" t="s">
        <v>519</v>
      </c>
    </row>
    <row r="29" spans="1:12" ht="12.75">
      <c r="A29" s="171" t="s">
        <v>462</v>
      </c>
      <c r="B29" s="129">
        <v>20</v>
      </c>
      <c r="C29" s="129">
        <v>20</v>
      </c>
      <c r="D29" s="130">
        <v>1040</v>
      </c>
      <c r="E29" s="139">
        <v>3.4</v>
      </c>
      <c r="F29" s="130">
        <v>576934</v>
      </c>
      <c r="G29" s="139">
        <v>46.5</v>
      </c>
      <c r="H29" s="130">
        <v>116236</v>
      </c>
      <c r="I29" s="129">
        <v>20.1</v>
      </c>
      <c r="J29" s="139">
        <v>7.2</v>
      </c>
      <c r="K29" s="130">
        <v>60289</v>
      </c>
      <c r="L29" s="129">
        <v>6.1</v>
      </c>
    </row>
    <row r="30" spans="1:12" s="8" customFormat="1" ht="12.75">
      <c r="A30" s="170" t="s">
        <v>463</v>
      </c>
      <c r="B30" s="128">
        <v>28</v>
      </c>
      <c r="C30" s="128">
        <v>25</v>
      </c>
      <c r="D30" s="47">
        <v>3565</v>
      </c>
      <c r="E30" s="138">
        <v>2.3</v>
      </c>
      <c r="F30" s="47">
        <v>716614</v>
      </c>
      <c r="G30" s="138">
        <v>6.1</v>
      </c>
      <c r="H30" s="47">
        <v>210216</v>
      </c>
      <c r="I30" s="128">
        <v>29.3</v>
      </c>
      <c r="J30" s="138">
        <v>0.5</v>
      </c>
      <c r="K30" s="47">
        <v>145826</v>
      </c>
      <c r="L30" s="133">
        <v>-2</v>
      </c>
    </row>
    <row r="31" spans="1:12" ht="12.75">
      <c r="A31" s="171" t="s">
        <v>464</v>
      </c>
      <c r="B31" s="129">
        <v>13</v>
      </c>
      <c r="C31" s="129">
        <v>13</v>
      </c>
      <c r="D31" s="130">
        <v>2096</v>
      </c>
      <c r="E31" s="139">
        <v>-4.7</v>
      </c>
      <c r="F31" s="130">
        <v>419834</v>
      </c>
      <c r="G31" s="139">
        <v>4.1</v>
      </c>
      <c r="H31" s="130">
        <v>104789</v>
      </c>
      <c r="I31" s="132">
        <v>25</v>
      </c>
      <c r="J31" s="139">
        <v>-2.7</v>
      </c>
      <c r="K31" s="130">
        <v>76745</v>
      </c>
      <c r="L31" s="129">
        <v>-9.1</v>
      </c>
    </row>
    <row r="32" spans="1:12" ht="12.75">
      <c r="A32" s="171" t="s">
        <v>465</v>
      </c>
      <c r="B32" s="129">
        <v>15</v>
      </c>
      <c r="C32" s="129">
        <v>12</v>
      </c>
      <c r="D32" s="130">
        <v>1469</v>
      </c>
      <c r="E32" s="139">
        <v>14.3</v>
      </c>
      <c r="F32" s="130">
        <v>296781</v>
      </c>
      <c r="G32" s="139">
        <v>9.1</v>
      </c>
      <c r="H32" s="130">
        <v>105427</v>
      </c>
      <c r="I32" s="129">
        <v>35.5</v>
      </c>
      <c r="J32" s="139">
        <v>3.9</v>
      </c>
      <c r="K32" s="130">
        <v>69081</v>
      </c>
      <c r="L32" s="129">
        <v>7.4</v>
      </c>
    </row>
    <row r="33" spans="1:12" s="8" customFormat="1" ht="12.75">
      <c r="A33" s="170" t="s">
        <v>466</v>
      </c>
      <c r="B33" s="128">
        <v>19</v>
      </c>
      <c r="C33" s="128">
        <v>20</v>
      </c>
      <c r="D33" s="47">
        <v>818</v>
      </c>
      <c r="E33" s="138">
        <v>6.8</v>
      </c>
      <c r="F33" s="47">
        <v>129432</v>
      </c>
      <c r="G33" s="138">
        <v>-2.1</v>
      </c>
      <c r="H33" s="47">
        <v>45599</v>
      </c>
      <c r="I33" s="128">
        <v>35.2</v>
      </c>
      <c r="J33" s="138">
        <v>-6.7</v>
      </c>
      <c r="K33" s="47">
        <v>24129</v>
      </c>
      <c r="L33" s="128">
        <v>0.2</v>
      </c>
    </row>
    <row r="34" spans="1:12" s="8" customFormat="1" ht="12.75">
      <c r="A34" s="170" t="s">
        <v>467</v>
      </c>
      <c r="B34" s="128">
        <v>48</v>
      </c>
      <c r="C34" s="128">
        <v>48</v>
      </c>
      <c r="D34" s="47">
        <v>4792</v>
      </c>
      <c r="E34" s="138">
        <v>-7.7</v>
      </c>
      <c r="F34" s="47">
        <v>6801707</v>
      </c>
      <c r="G34" s="138">
        <v>65.3</v>
      </c>
      <c r="H34" s="47">
        <v>2362014</v>
      </c>
      <c r="I34" s="128">
        <v>34.7</v>
      </c>
      <c r="J34" s="138">
        <v>55.7</v>
      </c>
      <c r="K34" s="47">
        <v>2254001</v>
      </c>
      <c r="L34" s="128">
        <v>57.8</v>
      </c>
    </row>
    <row r="35" spans="1:12" ht="12.75">
      <c r="A35" s="171">
        <v>27</v>
      </c>
      <c r="B35" s="129">
        <v>11</v>
      </c>
      <c r="C35" s="129">
        <v>11</v>
      </c>
      <c r="D35" s="130">
        <v>2974</v>
      </c>
      <c r="E35" s="139">
        <v>-13</v>
      </c>
      <c r="F35" s="130">
        <v>6555318</v>
      </c>
      <c r="G35" s="139">
        <v>68.7</v>
      </c>
      <c r="H35" s="130">
        <v>2343683</v>
      </c>
      <c r="I35" s="129">
        <v>35.8</v>
      </c>
      <c r="J35" s="139">
        <v>55.7</v>
      </c>
      <c r="K35" s="130">
        <v>2244416</v>
      </c>
      <c r="L35" s="129">
        <v>57.7</v>
      </c>
    </row>
    <row r="36" spans="1:12" ht="12.75">
      <c r="A36" s="171" t="s">
        <v>468</v>
      </c>
      <c r="B36" s="129">
        <v>7</v>
      </c>
      <c r="C36" s="129">
        <v>7</v>
      </c>
      <c r="D36" s="130">
        <v>2311</v>
      </c>
      <c r="E36" s="139">
        <v>-16.2</v>
      </c>
      <c r="F36" s="47" t="s">
        <v>519</v>
      </c>
      <c r="G36" s="138" t="s">
        <v>519</v>
      </c>
      <c r="H36" s="47" t="s">
        <v>519</v>
      </c>
      <c r="I36" s="128" t="s">
        <v>519</v>
      </c>
      <c r="J36" s="138" t="s">
        <v>519</v>
      </c>
      <c r="K36" s="47" t="s">
        <v>519</v>
      </c>
      <c r="L36" s="128" t="s">
        <v>519</v>
      </c>
    </row>
    <row r="37" spans="1:12" ht="12.75">
      <c r="A37" s="171">
        <v>28</v>
      </c>
      <c r="B37" s="129">
        <v>37</v>
      </c>
      <c r="C37" s="129">
        <v>37</v>
      </c>
      <c r="D37" s="130">
        <v>1818</v>
      </c>
      <c r="E37" s="139">
        <v>2.4</v>
      </c>
      <c r="F37" s="130">
        <v>246389</v>
      </c>
      <c r="G37" s="139">
        <v>7.5</v>
      </c>
      <c r="H37" s="130">
        <v>18331</v>
      </c>
      <c r="I37" s="129">
        <v>7.4</v>
      </c>
      <c r="J37" s="139">
        <v>58</v>
      </c>
      <c r="K37" s="130">
        <v>9585</v>
      </c>
      <c r="L37" s="129">
        <v>70.5</v>
      </c>
    </row>
    <row r="38" spans="1:12" ht="12.75">
      <c r="A38" s="171" t="s">
        <v>469</v>
      </c>
      <c r="B38" s="129">
        <v>3</v>
      </c>
      <c r="C38" s="129">
        <v>7</v>
      </c>
      <c r="D38" s="130">
        <v>98</v>
      </c>
      <c r="E38" s="139">
        <v>-29</v>
      </c>
      <c r="F38" s="47" t="s">
        <v>519</v>
      </c>
      <c r="G38" s="138" t="s">
        <v>519</v>
      </c>
      <c r="H38" s="131" t="s">
        <v>510</v>
      </c>
      <c r="I38" s="45" t="s">
        <v>510</v>
      </c>
      <c r="J38" s="139">
        <v>-100</v>
      </c>
      <c r="K38" s="131" t="s">
        <v>510</v>
      </c>
      <c r="L38" s="129">
        <v>-100</v>
      </c>
    </row>
    <row r="39" spans="1:12" ht="12.75">
      <c r="A39" s="171" t="s">
        <v>470</v>
      </c>
      <c r="B39" s="129">
        <v>3</v>
      </c>
      <c r="C39" s="129">
        <v>2</v>
      </c>
      <c r="D39" s="47" t="s">
        <v>519</v>
      </c>
      <c r="E39" s="138" t="s">
        <v>519</v>
      </c>
      <c r="F39" s="47" t="s">
        <v>519</v>
      </c>
      <c r="G39" s="138" t="s">
        <v>519</v>
      </c>
      <c r="H39" s="47" t="s">
        <v>519</v>
      </c>
      <c r="I39" s="128" t="s">
        <v>519</v>
      </c>
      <c r="J39" s="138" t="s">
        <v>519</v>
      </c>
      <c r="K39" s="47" t="s">
        <v>519</v>
      </c>
      <c r="L39" s="128" t="s">
        <v>519</v>
      </c>
    </row>
    <row r="40" spans="1:12" ht="12.75">
      <c r="A40" s="171" t="s">
        <v>471</v>
      </c>
      <c r="B40" s="129">
        <v>4</v>
      </c>
      <c r="C40" s="129">
        <v>4</v>
      </c>
      <c r="D40" s="130">
        <v>389</v>
      </c>
      <c r="E40" s="139">
        <v>-10.2</v>
      </c>
      <c r="F40" s="130">
        <v>52799</v>
      </c>
      <c r="G40" s="139">
        <v>3.8</v>
      </c>
      <c r="H40" s="47" t="s">
        <v>519</v>
      </c>
      <c r="I40" s="128" t="s">
        <v>519</v>
      </c>
      <c r="J40" s="138" t="s">
        <v>519</v>
      </c>
      <c r="K40" s="47" t="s">
        <v>519</v>
      </c>
      <c r="L40" s="128" t="s">
        <v>519</v>
      </c>
    </row>
    <row r="41" spans="1:12" ht="12.75">
      <c r="A41" s="171" t="s">
        <v>472</v>
      </c>
      <c r="B41" s="129">
        <v>14</v>
      </c>
      <c r="C41" s="129">
        <v>12</v>
      </c>
      <c r="D41" s="130">
        <v>759</v>
      </c>
      <c r="E41" s="139">
        <v>120</v>
      </c>
      <c r="F41" s="130">
        <v>86026</v>
      </c>
      <c r="G41" s="139">
        <v>177</v>
      </c>
      <c r="H41" s="130">
        <v>3315</v>
      </c>
      <c r="I41" s="129">
        <v>3.9</v>
      </c>
      <c r="J41" s="139">
        <v>228.5</v>
      </c>
      <c r="K41" s="130">
        <v>318</v>
      </c>
      <c r="L41" s="129">
        <v>-24.4</v>
      </c>
    </row>
    <row r="42" spans="1:12" ht="12.75">
      <c r="A42" s="171" t="s">
        <v>473</v>
      </c>
      <c r="B42" s="129">
        <v>10</v>
      </c>
      <c r="C42" s="129">
        <v>9</v>
      </c>
      <c r="D42" s="130">
        <v>663</v>
      </c>
      <c r="E42" s="139">
        <v>154</v>
      </c>
      <c r="F42" s="130">
        <v>72996</v>
      </c>
      <c r="G42" s="139">
        <v>228.9</v>
      </c>
      <c r="H42" s="130">
        <v>3055</v>
      </c>
      <c r="I42" s="129">
        <v>4.2</v>
      </c>
      <c r="J42" s="139">
        <v>296.2</v>
      </c>
      <c r="K42" s="130">
        <v>77</v>
      </c>
      <c r="L42" s="129">
        <v>-57.9</v>
      </c>
    </row>
    <row r="43" spans="1:12" ht="12.75">
      <c r="A43" s="171" t="s">
        <v>474</v>
      </c>
      <c r="B43" s="129">
        <v>9</v>
      </c>
      <c r="C43" s="129">
        <v>9</v>
      </c>
      <c r="D43" s="130">
        <v>238</v>
      </c>
      <c r="E43" s="139">
        <v>-51</v>
      </c>
      <c r="F43" s="130">
        <v>39479</v>
      </c>
      <c r="G43" s="138" t="s">
        <v>519</v>
      </c>
      <c r="H43" s="130">
        <v>9212</v>
      </c>
      <c r="I43" s="129">
        <v>23.3</v>
      </c>
      <c r="J43" s="138" t="s">
        <v>519</v>
      </c>
      <c r="K43" s="130">
        <v>7718</v>
      </c>
      <c r="L43" s="128" t="s">
        <v>519</v>
      </c>
    </row>
    <row r="44" spans="1:12" s="8" customFormat="1" ht="12.75">
      <c r="A44" s="170" t="s">
        <v>475</v>
      </c>
      <c r="B44" s="128">
        <v>125</v>
      </c>
      <c r="C44" s="128">
        <v>119</v>
      </c>
      <c r="D44" s="47">
        <v>13643</v>
      </c>
      <c r="E44" s="138">
        <v>2.5</v>
      </c>
      <c r="F44" s="47">
        <v>2871926</v>
      </c>
      <c r="G44" s="138">
        <v>2.4</v>
      </c>
      <c r="H44" s="47">
        <v>1621490</v>
      </c>
      <c r="I44" s="128">
        <v>56.5</v>
      </c>
      <c r="J44" s="138">
        <v>-1.7</v>
      </c>
      <c r="K44" s="47">
        <v>597632</v>
      </c>
      <c r="L44" s="128">
        <v>3.2</v>
      </c>
    </row>
    <row r="45" spans="1:12" ht="12.75">
      <c r="A45" s="171" t="s">
        <v>476</v>
      </c>
      <c r="B45" s="129">
        <v>25</v>
      </c>
      <c r="C45" s="129">
        <v>23</v>
      </c>
      <c r="D45" s="130">
        <v>2132</v>
      </c>
      <c r="E45" s="139">
        <v>4.1</v>
      </c>
      <c r="F45" s="130">
        <v>442157</v>
      </c>
      <c r="G45" s="139">
        <v>13.4</v>
      </c>
      <c r="H45" s="130">
        <v>218926</v>
      </c>
      <c r="I45" s="129">
        <v>49.5</v>
      </c>
      <c r="J45" s="139">
        <v>13.5</v>
      </c>
      <c r="K45" s="130">
        <v>98868</v>
      </c>
      <c r="L45" s="129">
        <v>34.4</v>
      </c>
    </row>
    <row r="46" spans="1:12" ht="12.75">
      <c r="A46" s="171" t="s">
        <v>477</v>
      </c>
      <c r="B46" s="129">
        <v>49</v>
      </c>
      <c r="C46" s="129">
        <v>47</v>
      </c>
      <c r="D46" s="130">
        <v>6013</v>
      </c>
      <c r="E46" s="139">
        <v>2.2</v>
      </c>
      <c r="F46" s="130">
        <v>1169256</v>
      </c>
      <c r="G46" s="139">
        <v>9.2</v>
      </c>
      <c r="H46" s="130">
        <v>507659</v>
      </c>
      <c r="I46" s="129">
        <v>43.4</v>
      </c>
      <c r="J46" s="139">
        <v>5.6</v>
      </c>
      <c r="K46" s="130">
        <v>292151</v>
      </c>
      <c r="L46" s="129">
        <v>-1.6</v>
      </c>
    </row>
    <row r="47" spans="1:12" ht="12.75">
      <c r="A47" s="171" t="s">
        <v>478</v>
      </c>
      <c r="B47" s="129">
        <v>16</v>
      </c>
      <c r="C47" s="129">
        <v>15</v>
      </c>
      <c r="D47" s="130">
        <v>3663</v>
      </c>
      <c r="E47" s="139">
        <v>-2.7</v>
      </c>
      <c r="F47" s="130">
        <v>763805</v>
      </c>
      <c r="G47" s="139">
        <v>-1.8</v>
      </c>
      <c r="H47" s="130">
        <v>362244</v>
      </c>
      <c r="I47" s="129">
        <v>47.4</v>
      </c>
      <c r="J47" s="139">
        <v>-3.5</v>
      </c>
      <c r="K47" s="130">
        <v>232388</v>
      </c>
      <c r="L47" s="132">
        <v>-8</v>
      </c>
    </row>
    <row r="48" spans="1:12" ht="12.75">
      <c r="A48" s="171" t="s">
        <v>479</v>
      </c>
      <c r="B48" s="129">
        <v>36</v>
      </c>
      <c r="C48" s="129">
        <v>35</v>
      </c>
      <c r="D48" s="130">
        <v>4053</v>
      </c>
      <c r="E48" s="139">
        <v>-0.7</v>
      </c>
      <c r="F48" s="130">
        <v>967321</v>
      </c>
      <c r="G48" s="139">
        <v>-9.5</v>
      </c>
      <c r="H48" s="130">
        <v>698762</v>
      </c>
      <c r="I48" s="129">
        <v>72.2</v>
      </c>
      <c r="J48" s="139">
        <v>-13.1</v>
      </c>
      <c r="K48" s="130">
        <v>117342</v>
      </c>
      <c r="L48" s="129">
        <v>-15.5</v>
      </c>
    </row>
    <row r="49" spans="1:12" s="8" customFormat="1" ht="12.75">
      <c r="A49" s="170" t="s">
        <v>480</v>
      </c>
      <c r="B49" s="128">
        <v>103</v>
      </c>
      <c r="C49" s="128">
        <v>97</v>
      </c>
      <c r="D49" s="47">
        <v>11746</v>
      </c>
      <c r="E49" s="138">
        <v>1.9</v>
      </c>
      <c r="F49" s="47">
        <v>2212597</v>
      </c>
      <c r="G49" s="138">
        <v>15.8</v>
      </c>
      <c r="H49" s="47">
        <v>1303007</v>
      </c>
      <c r="I49" s="128">
        <v>58.9</v>
      </c>
      <c r="J49" s="138">
        <v>13.9</v>
      </c>
      <c r="K49" s="47">
        <v>514769</v>
      </c>
      <c r="L49" s="128">
        <v>14.3</v>
      </c>
    </row>
    <row r="50" spans="1:13" ht="12.75">
      <c r="A50" s="171" t="s">
        <v>481</v>
      </c>
      <c r="B50" s="129">
        <f>3+10</f>
        <v>13</v>
      </c>
      <c r="C50" s="129">
        <f>1+11</f>
        <v>12</v>
      </c>
      <c r="D50" s="130">
        <f>26+3982</f>
        <v>4008</v>
      </c>
      <c r="E50" s="139">
        <v>-4.4</v>
      </c>
      <c r="F50" s="130">
        <f>5014+699774</f>
        <v>704788</v>
      </c>
      <c r="G50" s="139">
        <v>-5.3</v>
      </c>
      <c r="H50" s="130">
        <f>807+501632</f>
        <v>502439</v>
      </c>
      <c r="I50" s="129">
        <v>71.3</v>
      </c>
      <c r="J50" s="139">
        <v>-0.9</v>
      </c>
      <c r="K50" s="130">
        <f>604+179633</f>
        <v>180237</v>
      </c>
      <c r="L50" s="132">
        <v>-9</v>
      </c>
      <c r="M50" s="116"/>
    </row>
    <row r="51" spans="1:12" ht="12.75">
      <c r="A51" s="171">
        <v>31</v>
      </c>
      <c r="B51" s="129">
        <v>37</v>
      </c>
      <c r="C51" s="129">
        <v>31</v>
      </c>
      <c r="D51" s="130">
        <v>2953</v>
      </c>
      <c r="E51" s="139">
        <v>9.6</v>
      </c>
      <c r="F51" s="130">
        <v>484957</v>
      </c>
      <c r="G51" s="139">
        <v>56.6</v>
      </c>
      <c r="H51" s="130">
        <v>126055</v>
      </c>
      <c r="I51" s="132">
        <v>26</v>
      </c>
      <c r="J51" s="139">
        <v>235.3</v>
      </c>
      <c r="K51" s="130">
        <v>41923</v>
      </c>
      <c r="L51" s="129">
        <v>82.2</v>
      </c>
    </row>
    <row r="52" spans="1:12" ht="12.75">
      <c r="A52" s="171" t="s">
        <v>482</v>
      </c>
      <c r="B52" s="129">
        <v>9</v>
      </c>
      <c r="C52" s="129">
        <v>6</v>
      </c>
      <c r="D52" s="130">
        <v>259</v>
      </c>
      <c r="E52" s="139">
        <v>21.6</v>
      </c>
      <c r="F52" s="130">
        <v>44168</v>
      </c>
      <c r="G52" s="139">
        <v>46.6</v>
      </c>
      <c r="H52" s="47" t="s">
        <v>519</v>
      </c>
      <c r="I52" s="128" t="s">
        <v>519</v>
      </c>
      <c r="J52" s="138" t="s">
        <v>519</v>
      </c>
      <c r="K52" s="47" t="s">
        <v>519</v>
      </c>
      <c r="L52" s="128" t="s">
        <v>519</v>
      </c>
    </row>
    <row r="53" spans="1:12" ht="12.75">
      <c r="A53" s="171" t="s">
        <v>483</v>
      </c>
      <c r="B53" s="129">
        <v>13</v>
      </c>
      <c r="C53" s="129">
        <v>12</v>
      </c>
      <c r="D53" s="130">
        <v>1771</v>
      </c>
      <c r="E53" s="139">
        <v>11.7</v>
      </c>
      <c r="F53" s="130">
        <v>345323</v>
      </c>
      <c r="G53" s="139">
        <v>77.2</v>
      </c>
      <c r="H53" s="130">
        <v>104401</v>
      </c>
      <c r="I53" s="129">
        <v>30.2</v>
      </c>
      <c r="J53" s="139">
        <v>445.7</v>
      </c>
      <c r="K53" s="130">
        <v>29129</v>
      </c>
      <c r="L53" s="129">
        <v>175.5</v>
      </c>
    </row>
    <row r="54" spans="1:12" ht="12.75">
      <c r="A54" s="171">
        <v>33</v>
      </c>
      <c r="B54" s="129">
        <v>53</v>
      </c>
      <c r="C54" s="129">
        <v>53</v>
      </c>
      <c r="D54" s="130">
        <v>4786</v>
      </c>
      <c r="E54" s="139">
        <v>3.2</v>
      </c>
      <c r="F54" s="130">
        <v>1022852</v>
      </c>
      <c r="G54" s="139">
        <v>9.3</v>
      </c>
      <c r="H54" s="130">
        <v>674513</v>
      </c>
      <c r="I54" s="129">
        <v>65.9</v>
      </c>
      <c r="J54" s="139">
        <v>10.7</v>
      </c>
      <c r="K54" s="130">
        <v>292609</v>
      </c>
      <c r="L54" s="129">
        <v>10.2</v>
      </c>
    </row>
    <row r="55" spans="1:12" ht="12.75">
      <c r="A55" s="171" t="s">
        <v>484</v>
      </c>
      <c r="B55" s="129">
        <v>31</v>
      </c>
      <c r="C55" s="129">
        <v>31</v>
      </c>
      <c r="D55" s="130">
        <v>3337</v>
      </c>
      <c r="E55" s="139">
        <v>2.4</v>
      </c>
      <c r="F55" s="130">
        <v>772613</v>
      </c>
      <c r="G55" s="139">
        <v>11.8</v>
      </c>
      <c r="H55" s="130">
        <v>547034</v>
      </c>
      <c r="I55" s="129">
        <v>70.8</v>
      </c>
      <c r="J55" s="139">
        <v>13.6</v>
      </c>
      <c r="K55" s="130">
        <v>243328</v>
      </c>
      <c r="L55" s="129">
        <v>16.5</v>
      </c>
    </row>
    <row r="56" spans="1:12" ht="12.75">
      <c r="A56" s="171" t="s">
        <v>485</v>
      </c>
      <c r="B56" s="129">
        <v>17</v>
      </c>
      <c r="C56" s="129">
        <v>17</v>
      </c>
      <c r="D56" s="130">
        <v>1032</v>
      </c>
      <c r="E56" s="139">
        <v>6.2</v>
      </c>
      <c r="F56" s="130">
        <v>142425</v>
      </c>
      <c r="G56" s="139">
        <v>-6.6</v>
      </c>
      <c r="H56" s="130">
        <v>66553</v>
      </c>
      <c r="I56" s="129">
        <v>46.7</v>
      </c>
      <c r="J56" s="139">
        <v>-8.1</v>
      </c>
      <c r="K56" s="130">
        <v>29087</v>
      </c>
      <c r="L56" s="129">
        <v>-21.5</v>
      </c>
    </row>
    <row r="57" spans="1:12" s="8" customFormat="1" ht="12.75">
      <c r="A57" s="170" t="s">
        <v>486</v>
      </c>
      <c r="B57" s="128">
        <v>24</v>
      </c>
      <c r="C57" s="128">
        <v>23</v>
      </c>
      <c r="D57" s="47">
        <v>28383</v>
      </c>
      <c r="E57" s="138">
        <v>6.3</v>
      </c>
      <c r="F57" s="47">
        <v>5876264</v>
      </c>
      <c r="G57" s="138">
        <v>15</v>
      </c>
      <c r="H57" s="47">
        <v>4141625</v>
      </c>
      <c r="I57" s="128">
        <v>70.5</v>
      </c>
      <c r="J57" s="138">
        <v>25.6</v>
      </c>
      <c r="K57" s="47">
        <v>3433712</v>
      </c>
      <c r="L57" s="128">
        <v>30.1</v>
      </c>
    </row>
    <row r="58" spans="1:12" ht="12.75">
      <c r="A58" s="171" t="s">
        <v>487</v>
      </c>
      <c r="B58" s="129">
        <v>8</v>
      </c>
      <c r="C58" s="129">
        <v>8</v>
      </c>
      <c r="D58" s="130">
        <v>2545</v>
      </c>
      <c r="E58" s="139">
        <v>17.4</v>
      </c>
      <c r="F58" s="130">
        <v>529077</v>
      </c>
      <c r="G58" s="139">
        <v>-34.8</v>
      </c>
      <c r="H58" s="130">
        <v>110783</v>
      </c>
      <c r="I58" s="129">
        <v>20.9</v>
      </c>
      <c r="J58" s="139">
        <v>-24.8</v>
      </c>
      <c r="K58" s="130">
        <v>40073</v>
      </c>
      <c r="L58" s="129">
        <v>-51.9</v>
      </c>
    </row>
    <row r="59" spans="1:12" ht="12.75">
      <c r="A59" s="171" t="s">
        <v>488</v>
      </c>
      <c r="B59" s="129">
        <v>5</v>
      </c>
      <c r="C59" s="129">
        <v>4</v>
      </c>
      <c r="D59" s="130">
        <v>22110</v>
      </c>
      <c r="E59" s="139">
        <v>6.8</v>
      </c>
      <c r="F59" s="130">
        <v>5176755</v>
      </c>
      <c r="G59" s="139">
        <v>26</v>
      </c>
      <c r="H59" s="134">
        <v>3926902</v>
      </c>
      <c r="I59" s="129">
        <v>75.9</v>
      </c>
      <c r="J59" s="139">
        <v>29.6</v>
      </c>
      <c r="K59" s="134">
        <v>3319558</v>
      </c>
      <c r="L59" s="129">
        <v>34.2</v>
      </c>
    </row>
    <row r="60" spans="1:13" s="165" customFormat="1" ht="11.25">
      <c r="A60" s="207" t="s">
        <v>435</v>
      </c>
      <c r="B60" s="161">
        <f>3+668</f>
        <v>671</v>
      </c>
      <c r="C60" s="161">
        <f>3+667</f>
        <v>670</v>
      </c>
      <c r="D60" s="162">
        <f>538+92703</f>
        <v>93241</v>
      </c>
      <c r="E60" s="163">
        <v>2.3</v>
      </c>
      <c r="F60" s="162">
        <f>520595+34807256</f>
        <v>35327851</v>
      </c>
      <c r="G60" s="163">
        <v>19.3</v>
      </c>
      <c r="H60" s="162">
        <f>68393+12592717</f>
        <v>12661110</v>
      </c>
      <c r="I60" s="161">
        <v>35.8</v>
      </c>
      <c r="J60" s="163">
        <v>23.3</v>
      </c>
      <c r="K60" s="162">
        <f>68393+8725634</f>
        <v>8794027</v>
      </c>
      <c r="L60" s="161">
        <v>29.2</v>
      </c>
      <c r="M60" s="164"/>
    </row>
    <row r="61" spans="1:12" s="8" customFormat="1" ht="12.75">
      <c r="A61" s="170" t="s">
        <v>430</v>
      </c>
      <c r="B61" s="128">
        <v>196</v>
      </c>
      <c r="C61" s="128">
        <v>188</v>
      </c>
      <c r="D61" s="47">
        <v>18312</v>
      </c>
      <c r="E61" s="138">
        <v>1.7</v>
      </c>
      <c r="F61" s="47">
        <v>9943266</v>
      </c>
      <c r="G61" s="138">
        <v>46.8</v>
      </c>
      <c r="H61" s="47">
        <v>3539177</v>
      </c>
      <c r="I61" s="128">
        <v>35.6</v>
      </c>
      <c r="J61" s="138">
        <v>38.6</v>
      </c>
      <c r="K61" s="47">
        <v>2766838</v>
      </c>
      <c r="L61" s="128">
        <v>46.4</v>
      </c>
    </row>
    <row r="62" spans="1:12" s="8" customFormat="1" ht="12.75">
      <c r="A62" s="170" t="s">
        <v>431</v>
      </c>
      <c r="B62" s="128">
        <v>223</v>
      </c>
      <c r="C62" s="128">
        <v>216</v>
      </c>
      <c r="D62" s="47">
        <v>48410</v>
      </c>
      <c r="E62" s="138">
        <v>3.9</v>
      </c>
      <c r="F62" s="47">
        <v>10033485</v>
      </c>
      <c r="G62" s="138">
        <v>10.4</v>
      </c>
      <c r="H62" s="47">
        <v>6442006</v>
      </c>
      <c r="I62" s="128">
        <v>64.2</v>
      </c>
      <c r="J62" s="138">
        <v>15.8</v>
      </c>
      <c r="K62" s="47">
        <v>4319439</v>
      </c>
      <c r="L62" s="128">
        <v>23.9</v>
      </c>
    </row>
    <row r="63" spans="1:12" s="8" customFormat="1" ht="12.75">
      <c r="A63" s="170" t="s">
        <v>432</v>
      </c>
      <c r="B63" s="128">
        <v>13</v>
      </c>
      <c r="C63" s="128">
        <v>13</v>
      </c>
      <c r="D63" s="47">
        <v>934</v>
      </c>
      <c r="E63" s="138">
        <v>4.4</v>
      </c>
      <c r="F63" s="47">
        <v>208987</v>
      </c>
      <c r="G63" s="138">
        <v>-0.5</v>
      </c>
      <c r="H63" s="47">
        <v>143115</v>
      </c>
      <c r="I63" s="128">
        <v>68.5</v>
      </c>
      <c r="J63" s="138">
        <v>-4.1</v>
      </c>
      <c r="K63" s="47">
        <v>116408</v>
      </c>
      <c r="L63" s="128">
        <v>-4.2</v>
      </c>
    </row>
    <row r="64" spans="1:12" s="8" customFormat="1" ht="12.75">
      <c r="A64" s="170" t="s">
        <v>433</v>
      </c>
      <c r="B64" s="128">
        <v>226</v>
      </c>
      <c r="C64" s="128">
        <v>241</v>
      </c>
      <c r="D64" s="47">
        <v>20660</v>
      </c>
      <c r="E64" s="138">
        <v>-0.8</v>
      </c>
      <c r="F64" s="47">
        <v>5560006</v>
      </c>
      <c r="G64" s="138">
        <v>-0.4</v>
      </c>
      <c r="H64" s="47">
        <v>1391239</v>
      </c>
      <c r="I64" s="133">
        <v>25</v>
      </c>
      <c r="J64" s="138">
        <v>6.7</v>
      </c>
      <c r="K64" s="47">
        <v>1056549</v>
      </c>
      <c r="L64" s="128">
        <v>4.2</v>
      </c>
    </row>
    <row r="65" spans="1:12" s="8" customFormat="1" ht="12.75">
      <c r="A65" s="170" t="s">
        <v>434</v>
      </c>
      <c r="B65" s="128">
        <v>14</v>
      </c>
      <c r="C65" s="128">
        <v>13</v>
      </c>
      <c r="D65" s="47">
        <v>4926</v>
      </c>
      <c r="E65" s="138">
        <v>2.2</v>
      </c>
      <c r="F65" s="47">
        <v>9582107</v>
      </c>
      <c r="G65" s="138">
        <v>20.5</v>
      </c>
      <c r="H65" s="47">
        <v>1145573</v>
      </c>
      <c r="I65" s="133">
        <v>12</v>
      </c>
      <c r="J65" s="138">
        <v>65.2</v>
      </c>
      <c r="K65" s="47">
        <v>534792</v>
      </c>
      <c r="L65" s="128">
        <v>81.1</v>
      </c>
    </row>
  </sheetData>
  <mergeCells count="6">
    <mergeCell ref="E6:E8"/>
    <mergeCell ref="G6:G8"/>
    <mergeCell ref="J6:J8"/>
    <mergeCell ref="L6:L8"/>
    <mergeCell ref="F6:F7"/>
    <mergeCell ref="K6:K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J65"/>
  <sheetViews>
    <sheetView zoomScale="85" zoomScaleNormal="85" workbookViewId="0" topLeftCell="A1">
      <selection activeCell="A1" sqref="A1"/>
    </sheetView>
  </sheetViews>
  <sheetFormatPr defaultColWidth="11.421875" defaultRowHeight="12.75"/>
  <cols>
    <col min="1" max="1" width="8.8515625" style="3" bestFit="1" customWidth="1"/>
    <col min="2" max="2" width="7.7109375" style="4" customWidth="1"/>
    <col min="3" max="3" width="7.00390625" style="4" customWidth="1"/>
    <col min="4" max="4" width="7.8515625" style="4" customWidth="1"/>
    <col min="5" max="5" width="13.28125" style="4" customWidth="1"/>
    <col min="6" max="6" width="13.00390625" style="4" customWidth="1"/>
    <col min="7" max="7" width="13.28125" style="4" customWidth="1"/>
    <col min="8" max="8" width="13.140625" style="4" customWidth="1"/>
    <col min="9" max="9" width="13.57421875" style="4" customWidth="1"/>
    <col min="10" max="16384" width="11.421875" style="5" customWidth="1"/>
  </cols>
  <sheetData>
    <row r="1" spans="1:9" ht="41.25" customHeight="1">
      <c r="A1" s="315" t="s">
        <v>793</v>
      </c>
      <c r="B1" s="316"/>
      <c r="C1" s="316"/>
      <c r="D1" s="316"/>
      <c r="E1" s="316"/>
      <c r="F1" s="316"/>
      <c r="G1" s="316"/>
      <c r="H1" s="316"/>
      <c r="I1" s="316"/>
    </row>
    <row r="2" spans="1:9" ht="15">
      <c r="A2" s="62" t="s">
        <v>40</v>
      </c>
      <c r="B2" s="56"/>
      <c r="C2" s="56"/>
      <c r="D2" s="56"/>
      <c r="E2" s="56"/>
      <c r="F2" s="56"/>
      <c r="G2" s="56"/>
      <c r="H2" s="56"/>
      <c r="I2" s="56"/>
    </row>
    <row r="3" spans="1:9" ht="12.75" customHeight="1">
      <c r="A3" s="185" t="s">
        <v>332</v>
      </c>
      <c r="B3" s="173" t="s">
        <v>439</v>
      </c>
      <c r="C3" s="174"/>
      <c r="D3" s="173" t="s">
        <v>334</v>
      </c>
      <c r="E3" s="179"/>
      <c r="F3" s="173" t="s">
        <v>441</v>
      </c>
      <c r="G3" s="179"/>
      <c r="H3" s="173" t="s">
        <v>443</v>
      </c>
      <c r="I3" s="174"/>
    </row>
    <row r="4" spans="1:9" ht="12.75" customHeight="1">
      <c r="A4" s="186"/>
      <c r="B4" s="175"/>
      <c r="C4" s="176"/>
      <c r="D4" s="175"/>
      <c r="E4" s="180"/>
      <c r="F4" s="175"/>
      <c r="G4" s="180"/>
      <c r="H4" s="175"/>
      <c r="I4" s="176"/>
    </row>
    <row r="5" spans="1:9" ht="12.75" customHeight="1">
      <c r="A5" s="186"/>
      <c r="B5" s="177"/>
      <c r="C5" s="178"/>
      <c r="D5" s="177"/>
      <c r="E5" s="181"/>
      <c r="F5" s="177"/>
      <c r="G5" s="181"/>
      <c r="H5" s="177"/>
      <c r="I5" s="178"/>
    </row>
    <row r="6" spans="1:9" ht="12.75" customHeight="1">
      <c r="A6" s="186"/>
      <c r="B6" s="182" t="s">
        <v>715</v>
      </c>
      <c r="C6" s="183"/>
      <c r="D6" s="184"/>
      <c r="E6" s="498" t="s">
        <v>716</v>
      </c>
      <c r="F6" s="507" t="s">
        <v>718</v>
      </c>
      <c r="G6" s="498" t="s">
        <v>716</v>
      </c>
      <c r="H6" s="507" t="s">
        <v>718</v>
      </c>
      <c r="I6" s="509" t="s">
        <v>716</v>
      </c>
    </row>
    <row r="7" spans="1:9" ht="12.75">
      <c r="A7" s="186"/>
      <c r="B7" s="13">
        <v>2006</v>
      </c>
      <c r="C7" s="13">
        <v>2005</v>
      </c>
      <c r="D7" s="12">
        <v>2006</v>
      </c>
      <c r="E7" s="499"/>
      <c r="F7" s="506"/>
      <c r="G7" s="499"/>
      <c r="H7" s="506"/>
      <c r="I7" s="510"/>
    </row>
    <row r="8" spans="1:9" ht="15.75" customHeight="1">
      <c r="A8" s="187"/>
      <c r="B8" s="512" t="s">
        <v>337</v>
      </c>
      <c r="C8" s="513"/>
      <c r="D8" s="513"/>
      <c r="E8" s="514"/>
      <c r="F8" s="17" t="s">
        <v>442</v>
      </c>
      <c r="G8" s="514"/>
      <c r="H8" s="14" t="s">
        <v>492</v>
      </c>
      <c r="I8" s="511"/>
    </row>
    <row r="9" spans="1:9" s="8" customFormat="1" ht="12.75">
      <c r="A9" s="170" t="s">
        <v>444</v>
      </c>
      <c r="B9" s="128">
        <v>74</v>
      </c>
      <c r="C9" s="128">
        <v>72</v>
      </c>
      <c r="D9" s="47">
        <v>8560</v>
      </c>
      <c r="E9" s="166" t="s">
        <v>520</v>
      </c>
      <c r="F9" s="47">
        <v>14233</v>
      </c>
      <c r="G9" s="166">
        <v>0.1</v>
      </c>
      <c r="H9" s="47">
        <v>392747</v>
      </c>
      <c r="I9" s="166">
        <v>-0.8</v>
      </c>
    </row>
    <row r="10" spans="1:9" ht="12.75">
      <c r="A10" s="171" t="s">
        <v>445</v>
      </c>
      <c r="B10" s="167">
        <v>7</v>
      </c>
      <c r="C10" s="167">
        <v>6</v>
      </c>
      <c r="D10" s="131">
        <v>322</v>
      </c>
      <c r="E10" s="168">
        <v>16.2</v>
      </c>
      <c r="F10" s="131">
        <v>512</v>
      </c>
      <c r="G10" s="168">
        <v>16.5</v>
      </c>
      <c r="H10" s="131">
        <v>7254</v>
      </c>
      <c r="I10" s="168">
        <v>18.6</v>
      </c>
    </row>
    <row r="11" spans="1:9" ht="12.75">
      <c r="A11" s="171" t="s">
        <v>446</v>
      </c>
      <c r="B11" s="167">
        <v>2</v>
      </c>
      <c r="C11" s="167">
        <v>4</v>
      </c>
      <c r="D11" s="47" t="s">
        <v>519</v>
      </c>
      <c r="E11" s="166" t="s">
        <v>519</v>
      </c>
      <c r="F11" s="47" t="s">
        <v>519</v>
      </c>
      <c r="G11" s="166" t="s">
        <v>519</v>
      </c>
      <c r="H11" s="47" t="s">
        <v>519</v>
      </c>
      <c r="I11" s="166" t="s">
        <v>519</v>
      </c>
    </row>
    <row r="12" spans="1:9" ht="12.75">
      <c r="A12" s="171" t="s">
        <v>447</v>
      </c>
      <c r="B12" s="129">
        <v>5</v>
      </c>
      <c r="C12" s="129">
        <v>5</v>
      </c>
      <c r="D12" s="130">
        <v>1167</v>
      </c>
      <c r="E12" s="169">
        <v>0.9</v>
      </c>
      <c r="F12" s="130">
        <v>2027</v>
      </c>
      <c r="G12" s="169">
        <v>4.8</v>
      </c>
      <c r="H12" s="130">
        <v>58852</v>
      </c>
      <c r="I12" s="169">
        <v>-3.2</v>
      </c>
    </row>
    <row r="13" spans="1:9" ht="12.75">
      <c r="A13" s="171" t="s">
        <v>448</v>
      </c>
      <c r="B13" s="129">
        <v>3</v>
      </c>
      <c r="C13" s="129">
        <v>5</v>
      </c>
      <c r="D13" s="130">
        <v>253</v>
      </c>
      <c r="E13" s="169">
        <v>-4.2</v>
      </c>
      <c r="F13" s="130">
        <v>402</v>
      </c>
      <c r="G13" s="169">
        <v>-9.7</v>
      </c>
      <c r="H13" s="130">
        <v>10036</v>
      </c>
      <c r="I13" s="169">
        <v>-7.8</v>
      </c>
    </row>
    <row r="14" spans="1:9" ht="12.75">
      <c r="A14" s="171" t="s">
        <v>449</v>
      </c>
      <c r="B14" s="129">
        <v>39</v>
      </c>
      <c r="C14" s="129">
        <v>37</v>
      </c>
      <c r="D14" s="130">
        <v>3300</v>
      </c>
      <c r="E14" s="169">
        <v>2.4</v>
      </c>
      <c r="F14" s="130">
        <v>5455</v>
      </c>
      <c r="G14" s="169">
        <v>0.9</v>
      </c>
      <c r="H14" s="130">
        <v>108352</v>
      </c>
      <c r="I14" s="169">
        <v>10.7</v>
      </c>
    </row>
    <row r="15" spans="1:9" ht="12.75">
      <c r="A15" s="171" t="s">
        <v>450</v>
      </c>
      <c r="B15" s="129">
        <v>26</v>
      </c>
      <c r="C15" s="129">
        <v>27</v>
      </c>
      <c r="D15" s="130">
        <v>1648</v>
      </c>
      <c r="E15" s="169">
        <v>-1.1</v>
      </c>
      <c r="F15" s="130">
        <v>2644</v>
      </c>
      <c r="G15" s="169">
        <v>-6.2</v>
      </c>
      <c r="H15" s="130">
        <v>45162</v>
      </c>
      <c r="I15" s="169">
        <v>14.8</v>
      </c>
    </row>
    <row r="16" spans="1:9" ht="12.75">
      <c r="A16" s="171" t="s">
        <v>451</v>
      </c>
      <c r="B16" s="129">
        <v>3</v>
      </c>
      <c r="C16" s="129">
        <v>3</v>
      </c>
      <c r="D16" s="47" t="s">
        <v>519</v>
      </c>
      <c r="E16" s="166" t="s">
        <v>519</v>
      </c>
      <c r="F16" s="47" t="s">
        <v>519</v>
      </c>
      <c r="G16" s="166" t="s">
        <v>519</v>
      </c>
      <c r="H16" s="47" t="s">
        <v>519</v>
      </c>
      <c r="I16" s="166" t="s">
        <v>519</v>
      </c>
    </row>
    <row r="17" spans="1:9" s="8" customFormat="1" ht="12.75">
      <c r="A17" s="170" t="s">
        <v>452</v>
      </c>
      <c r="B17" s="128">
        <v>3</v>
      </c>
      <c r="C17" s="128">
        <v>3</v>
      </c>
      <c r="D17" s="47">
        <v>151</v>
      </c>
      <c r="E17" s="166" t="s">
        <v>519</v>
      </c>
      <c r="F17" s="47" t="s">
        <v>519</v>
      </c>
      <c r="G17" s="166" t="s">
        <v>519</v>
      </c>
      <c r="H17" s="47" t="s">
        <v>519</v>
      </c>
      <c r="I17" s="166" t="s">
        <v>519</v>
      </c>
    </row>
    <row r="18" spans="1:9" s="8" customFormat="1" ht="12.75">
      <c r="A18" s="170" t="s">
        <v>453</v>
      </c>
      <c r="B18" s="128">
        <v>6</v>
      </c>
      <c r="C18" s="128">
        <v>5</v>
      </c>
      <c r="D18" s="47">
        <v>227</v>
      </c>
      <c r="E18" s="166">
        <v>15.8</v>
      </c>
      <c r="F18" s="47">
        <v>398</v>
      </c>
      <c r="G18" s="166">
        <v>13.9</v>
      </c>
      <c r="H18" s="47">
        <v>7854</v>
      </c>
      <c r="I18" s="166">
        <v>14.8</v>
      </c>
    </row>
    <row r="19" spans="1:9" s="8" customFormat="1" ht="12.75">
      <c r="A19" s="170" t="s">
        <v>454</v>
      </c>
      <c r="B19" s="128">
        <v>99</v>
      </c>
      <c r="C19" s="128">
        <v>99</v>
      </c>
      <c r="D19" s="47">
        <v>8645</v>
      </c>
      <c r="E19" s="166">
        <v>-0.1</v>
      </c>
      <c r="F19" s="47">
        <v>14009</v>
      </c>
      <c r="G19" s="166">
        <v>-1</v>
      </c>
      <c r="H19" s="47">
        <v>418369</v>
      </c>
      <c r="I19" s="166">
        <v>-0.8</v>
      </c>
    </row>
    <row r="20" spans="1:9" ht="12.75">
      <c r="A20" s="171">
        <v>21</v>
      </c>
      <c r="B20" s="129">
        <v>6</v>
      </c>
      <c r="C20" s="129">
        <v>5</v>
      </c>
      <c r="D20" s="130">
        <v>317</v>
      </c>
      <c r="E20" s="169">
        <v>18.7</v>
      </c>
      <c r="F20" s="130">
        <v>494</v>
      </c>
      <c r="G20" s="169">
        <v>26.5</v>
      </c>
      <c r="H20" s="130">
        <v>13356</v>
      </c>
      <c r="I20" s="169">
        <v>30.2</v>
      </c>
    </row>
    <row r="21" spans="1:9" ht="12.75">
      <c r="A21" s="171">
        <v>22</v>
      </c>
      <c r="B21" s="129">
        <v>93</v>
      </c>
      <c r="C21" s="129">
        <v>94</v>
      </c>
      <c r="D21" s="130">
        <v>8328</v>
      </c>
      <c r="E21" s="169">
        <v>-0.7</v>
      </c>
      <c r="F21" s="130">
        <v>13515</v>
      </c>
      <c r="G21" s="169">
        <v>-1.8</v>
      </c>
      <c r="H21" s="130">
        <v>405013</v>
      </c>
      <c r="I21" s="169">
        <v>-1.6</v>
      </c>
    </row>
    <row r="22" spans="1:9" ht="12.75">
      <c r="A22" s="171" t="s">
        <v>455</v>
      </c>
      <c r="B22" s="129">
        <v>48</v>
      </c>
      <c r="C22" s="129">
        <v>51</v>
      </c>
      <c r="D22" s="130">
        <v>6025</v>
      </c>
      <c r="E22" s="169">
        <v>-3.4</v>
      </c>
      <c r="F22" s="130">
        <v>9868</v>
      </c>
      <c r="G22" s="169">
        <v>-4.9</v>
      </c>
      <c r="H22" s="130">
        <v>326150</v>
      </c>
      <c r="I22" s="169">
        <v>-1.5</v>
      </c>
    </row>
    <row r="23" spans="1:9" ht="12.75">
      <c r="A23" s="171" t="s">
        <v>456</v>
      </c>
      <c r="B23" s="129">
        <v>44</v>
      </c>
      <c r="C23" s="129">
        <v>43</v>
      </c>
      <c r="D23" s="130">
        <v>2214</v>
      </c>
      <c r="E23" s="169">
        <v>2.9</v>
      </c>
      <c r="F23" s="130">
        <v>3507</v>
      </c>
      <c r="G23" s="169">
        <v>3.5</v>
      </c>
      <c r="H23" s="130">
        <v>75616</v>
      </c>
      <c r="I23" s="169">
        <v>-5.9</v>
      </c>
    </row>
    <row r="24" spans="1:9" s="8" customFormat="1" ht="12.75">
      <c r="A24" s="170" t="s">
        <v>457</v>
      </c>
      <c r="B24" s="128">
        <v>11</v>
      </c>
      <c r="C24" s="128">
        <v>11</v>
      </c>
      <c r="D24" s="47">
        <v>4341</v>
      </c>
      <c r="E24" s="166">
        <v>-3.2</v>
      </c>
      <c r="F24" s="47">
        <v>7860</v>
      </c>
      <c r="G24" s="166">
        <v>-2.1</v>
      </c>
      <c r="H24" s="47">
        <v>277236</v>
      </c>
      <c r="I24" s="166">
        <v>0.8</v>
      </c>
    </row>
    <row r="25" spans="1:9" s="8" customFormat="1" ht="12.75">
      <c r="A25" s="170" t="s">
        <v>458</v>
      </c>
      <c r="B25" s="128">
        <v>43</v>
      </c>
      <c r="C25" s="128">
        <v>45</v>
      </c>
      <c r="D25" s="47">
        <v>7103</v>
      </c>
      <c r="E25" s="166">
        <v>0.1</v>
      </c>
      <c r="F25" s="47">
        <v>10975</v>
      </c>
      <c r="G25" s="166">
        <v>-2.5</v>
      </c>
      <c r="H25" s="47">
        <v>341615</v>
      </c>
      <c r="I25" s="166">
        <v>-2.2</v>
      </c>
    </row>
    <row r="26" spans="1:9" ht="12.75">
      <c r="A26" s="171" t="s">
        <v>459</v>
      </c>
      <c r="B26" s="129">
        <v>18</v>
      </c>
      <c r="C26" s="129">
        <v>16</v>
      </c>
      <c r="D26" s="130">
        <v>1242</v>
      </c>
      <c r="E26" s="169">
        <v>13.4</v>
      </c>
      <c r="F26" s="130">
        <v>1883</v>
      </c>
      <c r="G26" s="169">
        <v>6.1</v>
      </c>
      <c r="H26" s="130">
        <v>60636</v>
      </c>
      <c r="I26" s="169">
        <v>5.3</v>
      </c>
    </row>
    <row r="27" spans="1:9" ht="12.75">
      <c r="A27" s="171" t="s">
        <v>460</v>
      </c>
      <c r="B27" s="129">
        <v>7</v>
      </c>
      <c r="C27" s="129">
        <v>7</v>
      </c>
      <c r="D27" s="130">
        <v>1207</v>
      </c>
      <c r="E27" s="169">
        <v>-1.5</v>
      </c>
      <c r="F27" s="130">
        <v>1804</v>
      </c>
      <c r="G27" s="169">
        <v>-4.9</v>
      </c>
      <c r="H27" s="130">
        <v>50687</v>
      </c>
      <c r="I27" s="169">
        <v>-20</v>
      </c>
    </row>
    <row r="28" spans="1:9" ht="12.75">
      <c r="A28" s="171" t="s">
        <v>461</v>
      </c>
      <c r="B28" s="129">
        <v>3</v>
      </c>
      <c r="C28" s="129">
        <v>6</v>
      </c>
      <c r="D28" s="47" t="s">
        <v>519</v>
      </c>
      <c r="E28" s="166" t="s">
        <v>519</v>
      </c>
      <c r="F28" s="47" t="s">
        <v>519</v>
      </c>
      <c r="G28" s="166" t="s">
        <v>519</v>
      </c>
      <c r="H28" s="47" t="s">
        <v>519</v>
      </c>
      <c r="I28" s="166" t="s">
        <v>519</v>
      </c>
    </row>
    <row r="29" spans="1:9" ht="12.75">
      <c r="A29" s="171" t="s">
        <v>462</v>
      </c>
      <c r="B29" s="129">
        <v>12</v>
      </c>
      <c r="C29" s="129">
        <v>13</v>
      </c>
      <c r="D29" s="130">
        <v>669</v>
      </c>
      <c r="E29" s="169">
        <v>-6</v>
      </c>
      <c r="F29" s="130">
        <v>1141</v>
      </c>
      <c r="G29" s="169">
        <v>-7.4</v>
      </c>
      <c r="H29" s="130">
        <v>30679</v>
      </c>
      <c r="I29" s="169">
        <v>-3.7</v>
      </c>
    </row>
    <row r="30" spans="1:9" s="8" customFormat="1" ht="12.75">
      <c r="A30" s="170" t="s">
        <v>463</v>
      </c>
      <c r="B30" s="128">
        <v>20</v>
      </c>
      <c r="C30" s="128">
        <v>19</v>
      </c>
      <c r="D30" s="47">
        <v>3550</v>
      </c>
      <c r="E30" s="166">
        <v>-5.9</v>
      </c>
      <c r="F30" s="47">
        <v>5663</v>
      </c>
      <c r="G30" s="166">
        <v>-4.5</v>
      </c>
      <c r="H30" s="47">
        <v>143601</v>
      </c>
      <c r="I30" s="166">
        <v>0.6</v>
      </c>
    </row>
    <row r="31" spans="1:9" ht="12.75">
      <c r="A31" s="171" t="s">
        <v>464</v>
      </c>
      <c r="B31" s="129">
        <v>10</v>
      </c>
      <c r="C31" s="129">
        <v>11</v>
      </c>
      <c r="D31" s="130">
        <v>1849</v>
      </c>
      <c r="E31" s="169">
        <v>-29.2</v>
      </c>
      <c r="F31" s="130">
        <v>2933</v>
      </c>
      <c r="G31" s="169">
        <v>-28.1</v>
      </c>
      <c r="H31" s="130">
        <v>74965</v>
      </c>
      <c r="I31" s="169">
        <v>-21.4</v>
      </c>
    </row>
    <row r="32" spans="1:9" ht="12.75">
      <c r="A32" s="171" t="s">
        <v>465</v>
      </c>
      <c r="B32" s="129">
        <v>10</v>
      </c>
      <c r="C32" s="129">
        <v>8</v>
      </c>
      <c r="D32" s="130">
        <v>1701</v>
      </c>
      <c r="E32" s="169">
        <v>46.9</v>
      </c>
      <c r="F32" s="130">
        <v>2730</v>
      </c>
      <c r="G32" s="169">
        <v>47.5</v>
      </c>
      <c r="H32" s="130">
        <v>68637</v>
      </c>
      <c r="I32" s="169">
        <v>45.1</v>
      </c>
    </row>
    <row r="33" spans="1:9" s="8" customFormat="1" ht="12.75">
      <c r="A33" s="170" t="s">
        <v>466</v>
      </c>
      <c r="B33" s="128">
        <v>16</v>
      </c>
      <c r="C33" s="128">
        <v>17</v>
      </c>
      <c r="D33" s="47">
        <v>925</v>
      </c>
      <c r="E33" s="166">
        <v>5</v>
      </c>
      <c r="F33" s="47">
        <v>1753</v>
      </c>
      <c r="G33" s="166">
        <v>2.7</v>
      </c>
      <c r="H33" s="47">
        <v>39295</v>
      </c>
      <c r="I33" s="166">
        <v>10</v>
      </c>
    </row>
    <row r="34" spans="1:9" s="8" customFormat="1" ht="12.75">
      <c r="A34" s="170" t="s">
        <v>467</v>
      </c>
      <c r="B34" s="128">
        <v>36</v>
      </c>
      <c r="C34" s="128">
        <v>34</v>
      </c>
      <c r="D34" s="47">
        <v>5198</v>
      </c>
      <c r="E34" s="166">
        <v>-1.2</v>
      </c>
      <c r="F34" s="47">
        <v>9052</v>
      </c>
      <c r="G34" s="166">
        <v>3.9</v>
      </c>
      <c r="H34" s="47">
        <v>262241</v>
      </c>
      <c r="I34" s="166">
        <v>2.3</v>
      </c>
    </row>
    <row r="35" spans="1:9" ht="12.75">
      <c r="A35" s="171">
        <v>27</v>
      </c>
      <c r="B35" s="129">
        <v>6</v>
      </c>
      <c r="C35" s="129">
        <v>6</v>
      </c>
      <c r="D35" s="130">
        <v>3288</v>
      </c>
      <c r="E35" s="169">
        <v>-11.8</v>
      </c>
      <c r="F35" s="130">
        <v>5753</v>
      </c>
      <c r="G35" s="169">
        <v>-6.9</v>
      </c>
      <c r="H35" s="130">
        <v>188897</v>
      </c>
      <c r="I35" s="169">
        <v>-6.3</v>
      </c>
    </row>
    <row r="36" spans="1:9" ht="12.75">
      <c r="A36" s="171" t="s">
        <v>468</v>
      </c>
      <c r="B36" s="129">
        <v>4</v>
      </c>
      <c r="C36" s="129">
        <v>4</v>
      </c>
      <c r="D36" s="47" t="s">
        <v>519</v>
      </c>
      <c r="E36" s="166" t="s">
        <v>519</v>
      </c>
      <c r="F36" s="47" t="s">
        <v>519</v>
      </c>
      <c r="G36" s="166" t="s">
        <v>519</v>
      </c>
      <c r="H36" s="47" t="s">
        <v>519</v>
      </c>
      <c r="I36" s="166" t="s">
        <v>519</v>
      </c>
    </row>
    <row r="37" spans="1:9" ht="12.75">
      <c r="A37" s="171">
        <v>28</v>
      </c>
      <c r="B37" s="129">
        <v>30</v>
      </c>
      <c r="C37" s="129">
        <v>28</v>
      </c>
      <c r="D37" s="130">
        <v>1909</v>
      </c>
      <c r="E37" s="169">
        <v>24.4</v>
      </c>
      <c r="F37" s="130">
        <v>3299</v>
      </c>
      <c r="G37" s="169">
        <v>30.2</v>
      </c>
      <c r="H37" s="130">
        <v>73344</v>
      </c>
      <c r="I37" s="169">
        <v>33.8</v>
      </c>
    </row>
    <row r="38" spans="1:9" ht="12.75">
      <c r="A38" s="171" t="s">
        <v>469</v>
      </c>
      <c r="B38" s="129">
        <v>3</v>
      </c>
      <c r="C38" s="129">
        <v>5</v>
      </c>
      <c r="D38" s="47" t="s">
        <v>519</v>
      </c>
      <c r="E38" s="166" t="s">
        <v>519</v>
      </c>
      <c r="F38" s="47" t="s">
        <v>519</v>
      </c>
      <c r="G38" s="166" t="s">
        <v>519</v>
      </c>
      <c r="H38" s="47" t="s">
        <v>519</v>
      </c>
      <c r="I38" s="166" t="s">
        <v>519</v>
      </c>
    </row>
    <row r="39" spans="1:9" ht="12.75">
      <c r="A39" s="171" t="s">
        <v>470</v>
      </c>
      <c r="B39" s="129">
        <v>1</v>
      </c>
      <c r="C39" s="129">
        <v>1</v>
      </c>
      <c r="D39" s="47" t="s">
        <v>519</v>
      </c>
      <c r="E39" s="166" t="s">
        <v>519</v>
      </c>
      <c r="F39" s="47" t="s">
        <v>519</v>
      </c>
      <c r="G39" s="166" t="s">
        <v>519</v>
      </c>
      <c r="H39" s="47" t="s">
        <v>519</v>
      </c>
      <c r="I39" s="166" t="s">
        <v>519</v>
      </c>
    </row>
    <row r="40" spans="1:9" ht="12.75">
      <c r="A40" s="171" t="s">
        <v>471</v>
      </c>
      <c r="B40" s="129">
        <v>4</v>
      </c>
      <c r="C40" s="129">
        <v>4</v>
      </c>
      <c r="D40" s="130">
        <v>398</v>
      </c>
      <c r="E40" s="169">
        <v>-10</v>
      </c>
      <c r="F40" s="130">
        <v>638</v>
      </c>
      <c r="G40" s="169">
        <v>-12.1</v>
      </c>
      <c r="H40" s="130">
        <v>15262</v>
      </c>
      <c r="I40" s="169">
        <v>-6.2</v>
      </c>
    </row>
    <row r="41" spans="1:9" ht="12.75">
      <c r="A41" s="171" t="s">
        <v>472</v>
      </c>
      <c r="B41" s="129">
        <v>14</v>
      </c>
      <c r="C41" s="129">
        <v>10</v>
      </c>
      <c r="D41" s="130">
        <v>782</v>
      </c>
      <c r="E41" s="169">
        <v>145.9</v>
      </c>
      <c r="F41" s="130">
        <v>1411</v>
      </c>
      <c r="G41" s="169">
        <v>171.7</v>
      </c>
      <c r="H41" s="130">
        <v>33296</v>
      </c>
      <c r="I41" s="169">
        <v>183.3</v>
      </c>
    </row>
    <row r="42" spans="1:9" ht="12.75">
      <c r="A42" s="171" t="s">
        <v>473</v>
      </c>
      <c r="B42" s="129">
        <v>10</v>
      </c>
      <c r="C42" s="129">
        <v>7</v>
      </c>
      <c r="D42" s="130">
        <v>687</v>
      </c>
      <c r="E42" s="169">
        <v>185.1</v>
      </c>
      <c r="F42" s="130">
        <v>1262</v>
      </c>
      <c r="G42" s="169">
        <v>210.4</v>
      </c>
      <c r="H42" s="130">
        <v>30204</v>
      </c>
      <c r="I42" s="169">
        <v>218.3</v>
      </c>
    </row>
    <row r="43" spans="1:9" ht="12.75">
      <c r="A43" s="171" t="s">
        <v>474</v>
      </c>
      <c r="B43" s="129">
        <v>7</v>
      </c>
      <c r="C43" s="129">
        <v>6</v>
      </c>
      <c r="D43" s="130">
        <v>221</v>
      </c>
      <c r="E43" s="169">
        <v>11.6</v>
      </c>
      <c r="F43" s="130">
        <v>376</v>
      </c>
      <c r="G43" s="169">
        <v>17.2</v>
      </c>
      <c r="H43" s="130">
        <v>8155</v>
      </c>
      <c r="I43" s="169">
        <v>14.2</v>
      </c>
    </row>
    <row r="44" spans="1:9" s="8" customFormat="1" ht="12.75">
      <c r="A44" s="170" t="s">
        <v>475</v>
      </c>
      <c r="B44" s="128">
        <v>96</v>
      </c>
      <c r="C44" s="128">
        <v>90</v>
      </c>
      <c r="D44" s="47">
        <v>13718</v>
      </c>
      <c r="E44" s="166">
        <v>2.6</v>
      </c>
      <c r="F44" s="47">
        <v>22275</v>
      </c>
      <c r="G44" s="166">
        <v>4</v>
      </c>
      <c r="H44" s="47">
        <v>664746</v>
      </c>
      <c r="I44" s="166">
        <v>4.3</v>
      </c>
    </row>
    <row r="45" spans="1:9" ht="12.75">
      <c r="A45" s="171" t="s">
        <v>476</v>
      </c>
      <c r="B45" s="129">
        <v>20</v>
      </c>
      <c r="C45" s="129">
        <v>17</v>
      </c>
      <c r="D45" s="130">
        <v>2405</v>
      </c>
      <c r="E45" s="169">
        <v>5.5</v>
      </c>
      <c r="F45" s="130">
        <v>3814</v>
      </c>
      <c r="G45" s="169">
        <v>5.1</v>
      </c>
      <c r="H45" s="130">
        <v>113691</v>
      </c>
      <c r="I45" s="169">
        <v>4.9</v>
      </c>
    </row>
    <row r="46" spans="1:9" ht="12.75">
      <c r="A46" s="171" t="s">
        <v>477</v>
      </c>
      <c r="B46" s="129">
        <v>41</v>
      </c>
      <c r="C46" s="129">
        <v>40</v>
      </c>
      <c r="D46" s="130">
        <v>6026</v>
      </c>
      <c r="E46" s="169">
        <v>1.8</v>
      </c>
      <c r="F46" s="130">
        <v>9702</v>
      </c>
      <c r="G46" s="169">
        <v>12</v>
      </c>
      <c r="H46" s="130">
        <v>295976</v>
      </c>
      <c r="I46" s="169">
        <v>7.2</v>
      </c>
    </row>
    <row r="47" spans="1:9" ht="12.75">
      <c r="A47" s="171" t="s">
        <v>478</v>
      </c>
      <c r="B47" s="129">
        <v>15</v>
      </c>
      <c r="C47" s="129">
        <v>15</v>
      </c>
      <c r="D47" s="130">
        <v>3692</v>
      </c>
      <c r="E47" s="169">
        <v>-2.9</v>
      </c>
      <c r="F47" s="130">
        <v>5698</v>
      </c>
      <c r="G47" s="169">
        <v>9.6</v>
      </c>
      <c r="H47" s="130">
        <v>193767</v>
      </c>
      <c r="I47" s="169">
        <v>2.4</v>
      </c>
    </row>
    <row r="48" spans="1:9" ht="12.75">
      <c r="A48" s="171" t="s">
        <v>479</v>
      </c>
      <c r="B48" s="129">
        <v>26</v>
      </c>
      <c r="C48" s="129">
        <v>25</v>
      </c>
      <c r="D48" s="130">
        <v>3945</v>
      </c>
      <c r="E48" s="169">
        <v>-1.1</v>
      </c>
      <c r="F48" s="130">
        <v>6564</v>
      </c>
      <c r="G48" s="169">
        <v>-7.3</v>
      </c>
      <c r="H48" s="130">
        <v>197612</v>
      </c>
      <c r="I48" s="169">
        <v>-1.6</v>
      </c>
    </row>
    <row r="49" spans="1:9" s="8" customFormat="1" ht="12.75">
      <c r="A49" s="170" t="s">
        <v>480</v>
      </c>
      <c r="B49" s="128">
        <v>82</v>
      </c>
      <c r="C49" s="128">
        <v>79</v>
      </c>
      <c r="D49" s="47">
        <v>12256</v>
      </c>
      <c r="E49" s="166">
        <v>4.9</v>
      </c>
      <c r="F49" s="47">
        <v>19389</v>
      </c>
      <c r="G49" s="166">
        <v>6.5</v>
      </c>
      <c r="H49" s="47">
        <v>590108</v>
      </c>
      <c r="I49" s="166">
        <v>6</v>
      </c>
    </row>
    <row r="50" spans="1:10" ht="12.75">
      <c r="A50" s="171" t="s">
        <v>481</v>
      </c>
      <c r="B50" s="129">
        <f>2+9</f>
        <v>11</v>
      </c>
      <c r="C50" s="129">
        <f>1+9</f>
        <v>10</v>
      </c>
      <c r="D50" s="130">
        <f>38+4616</f>
        <v>4654</v>
      </c>
      <c r="E50" s="169">
        <v>17.7</v>
      </c>
      <c r="F50" s="130">
        <f>57+6876</f>
        <v>6933</v>
      </c>
      <c r="G50" s="169">
        <v>18.9</v>
      </c>
      <c r="H50" s="130">
        <f>1417+248467</f>
        <v>249884</v>
      </c>
      <c r="I50" s="169">
        <v>21.1</v>
      </c>
      <c r="J50" s="116"/>
    </row>
    <row r="51" spans="1:9" ht="12.75">
      <c r="A51" s="171">
        <v>31</v>
      </c>
      <c r="B51" s="129">
        <v>27</v>
      </c>
      <c r="C51" s="129">
        <v>22</v>
      </c>
      <c r="D51" s="130">
        <v>2450</v>
      </c>
      <c r="E51" s="169">
        <v>-20.9</v>
      </c>
      <c r="F51" s="130">
        <v>4201</v>
      </c>
      <c r="G51" s="169">
        <v>-19.2</v>
      </c>
      <c r="H51" s="130">
        <v>117147</v>
      </c>
      <c r="I51" s="169">
        <v>-25.7</v>
      </c>
    </row>
    <row r="52" spans="1:9" ht="12.75">
      <c r="A52" s="171" t="s">
        <v>482</v>
      </c>
      <c r="B52" s="129">
        <v>7</v>
      </c>
      <c r="C52" s="129">
        <v>3</v>
      </c>
      <c r="D52" s="130">
        <v>266</v>
      </c>
      <c r="E52" s="166" t="s">
        <v>519</v>
      </c>
      <c r="F52" s="130">
        <v>460</v>
      </c>
      <c r="G52" s="166" t="s">
        <v>519</v>
      </c>
      <c r="H52" s="130">
        <v>14421</v>
      </c>
      <c r="I52" s="166" t="s">
        <v>519</v>
      </c>
    </row>
    <row r="53" spans="1:9" ht="12.75">
      <c r="A53" s="171" t="s">
        <v>483</v>
      </c>
      <c r="B53" s="129">
        <v>10</v>
      </c>
      <c r="C53" s="129">
        <v>12</v>
      </c>
      <c r="D53" s="130">
        <v>1297</v>
      </c>
      <c r="E53" s="169">
        <v>-38.4</v>
      </c>
      <c r="F53" s="130">
        <v>2263</v>
      </c>
      <c r="G53" s="169">
        <v>-35.8</v>
      </c>
      <c r="H53" s="130">
        <v>57551</v>
      </c>
      <c r="I53" s="169">
        <v>-46.1</v>
      </c>
    </row>
    <row r="54" spans="1:9" ht="12.75">
      <c r="A54" s="171">
        <v>33</v>
      </c>
      <c r="B54" s="129">
        <v>44</v>
      </c>
      <c r="C54" s="129">
        <v>46</v>
      </c>
      <c r="D54" s="130">
        <v>5152</v>
      </c>
      <c r="E54" s="169">
        <v>11.2</v>
      </c>
      <c r="F54" s="130">
        <v>8254</v>
      </c>
      <c r="G54" s="169">
        <v>15</v>
      </c>
      <c r="H54" s="130">
        <v>223077</v>
      </c>
      <c r="I54" s="169">
        <v>15.9</v>
      </c>
    </row>
    <row r="55" spans="1:9" ht="12.75">
      <c r="A55" s="171" t="s">
        <v>484</v>
      </c>
      <c r="B55" s="129">
        <v>29</v>
      </c>
      <c r="C55" s="129">
        <v>30</v>
      </c>
      <c r="D55" s="130">
        <v>3745</v>
      </c>
      <c r="E55" s="169">
        <v>17.8</v>
      </c>
      <c r="F55" s="130">
        <v>5939</v>
      </c>
      <c r="G55" s="169">
        <v>23.6</v>
      </c>
      <c r="H55" s="130">
        <v>164565</v>
      </c>
      <c r="I55" s="169">
        <v>25.6</v>
      </c>
    </row>
    <row r="56" spans="1:9" ht="12.75">
      <c r="A56" s="171" t="s">
        <v>485</v>
      </c>
      <c r="B56" s="129">
        <v>10</v>
      </c>
      <c r="C56" s="129">
        <v>11</v>
      </c>
      <c r="D56" s="130">
        <v>958</v>
      </c>
      <c r="E56" s="169">
        <v>-6.1</v>
      </c>
      <c r="F56" s="130">
        <v>1477</v>
      </c>
      <c r="G56" s="169">
        <v>-5.4</v>
      </c>
      <c r="H56" s="130">
        <v>40030</v>
      </c>
      <c r="I56" s="169">
        <v>-8.3</v>
      </c>
    </row>
    <row r="57" spans="1:9" s="8" customFormat="1" ht="12.75">
      <c r="A57" s="170" t="s">
        <v>486</v>
      </c>
      <c r="B57" s="128">
        <v>21</v>
      </c>
      <c r="C57" s="128">
        <v>21</v>
      </c>
      <c r="D57" s="47">
        <v>28758</v>
      </c>
      <c r="E57" s="166">
        <v>5.4</v>
      </c>
      <c r="F57" s="47">
        <v>45164</v>
      </c>
      <c r="G57" s="166">
        <v>16.6</v>
      </c>
      <c r="H57" s="47">
        <v>1375467</v>
      </c>
      <c r="I57" s="166">
        <v>2.6</v>
      </c>
    </row>
    <row r="58" spans="1:9" ht="12.75">
      <c r="A58" s="171" t="s">
        <v>487</v>
      </c>
      <c r="B58" s="129">
        <v>8</v>
      </c>
      <c r="C58" s="129">
        <v>8</v>
      </c>
      <c r="D58" s="130">
        <v>2663</v>
      </c>
      <c r="E58" s="169">
        <v>4.3</v>
      </c>
      <c r="F58" s="130">
        <v>4195</v>
      </c>
      <c r="G58" s="169">
        <v>6.3</v>
      </c>
      <c r="H58" s="130">
        <v>120889</v>
      </c>
      <c r="I58" s="169">
        <v>5.2</v>
      </c>
    </row>
    <row r="59" spans="1:9" ht="12.75">
      <c r="A59" s="171" t="s">
        <v>488</v>
      </c>
      <c r="B59" s="129">
        <v>5</v>
      </c>
      <c r="C59" s="129">
        <v>4</v>
      </c>
      <c r="D59" s="134">
        <v>22143</v>
      </c>
      <c r="E59" s="169">
        <v>7</v>
      </c>
      <c r="F59" s="134">
        <v>34833</v>
      </c>
      <c r="G59" s="169">
        <v>22.9</v>
      </c>
      <c r="H59" s="134">
        <v>1075345</v>
      </c>
      <c r="I59" s="169">
        <v>2.8</v>
      </c>
    </row>
    <row r="60" spans="1:10" s="8" customFormat="1" ht="15">
      <c r="A60" s="172" t="s">
        <v>435</v>
      </c>
      <c r="B60" s="128">
        <f>3+515</f>
        <v>518</v>
      </c>
      <c r="C60" s="128">
        <f>3+504</f>
        <v>507</v>
      </c>
      <c r="D60" s="47">
        <v>95427</v>
      </c>
      <c r="E60" s="166">
        <v>2.1</v>
      </c>
      <c r="F60" s="47">
        <v>154176</v>
      </c>
      <c r="G60" s="166">
        <v>5.4</v>
      </c>
      <c r="H60" s="47">
        <v>4619280</v>
      </c>
      <c r="I60" s="166">
        <v>2</v>
      </c>
      <c r="J60" s="116"/>
    </row>
    <row r="61" spans="1:9" s="8" customFormat="1" ht="12.75">
      <c r="A61" s="170" t="s">
        <v>430</v>
      </c>
      <c r="B61" s="128">
        <v>143</v>
      </c>
      <c r="C61" s="128">
        <v>137</v>
      </c>
      <c r="D61" s="47">
        <v>17842</v>
      </c>
      <c r="E61" s="166">
        <v>-3.1</v>
      </c>
      <c r="F61" s="47">
        <v>29559</v>
      </c>
      <c r="G61" s="166">
        <v>-2</v>
      </c>
      <c r="H61" s="47">
        <v>837431</v>
      </c>
      <c r="I61" s="166">
        <v>-2.3</v>
      </c>
    </row>
    <row r="62" spans="1:9" s="8" customFormat="1" ht="12.75">
      <c r="A62" s="170" t="s">
        <v>431</v>
      </c>
      <c r="B62" s="128">
        <v>178</v>
      </c>
      <c r="C62" s="128">
        <v>172</v>
      </c>
      <c r="D62" s="47">
        <v>49819</v>
      </c>
      <c r="E62" s="166">
        <v>6.2</v>
      </c>
      <c r="F62" s="47">
        <v>79061</v>
      </c>
      <c r="G62" s="166">
        <v>13.4</v>
      </c>
      <c r="H62" s="47">
        <v>2378491</v>
      </c>
      <c r="I62" s="166">
        <v>5.9</v>
      </c>
    </row>
    <row r="63" spans="1:9" s="8" customFormat="1" ht="12.75">
      <c r="A63" s="170" t="s">
        <v>432</v>
      </c>
      <c r="B63" s="128">
        <v>11</v>
      </c>
      <c r="C63" s="128">
        <v>11</v>
      </c>
      <c r="D63" s="47">
        <v>1006</v>
      </c>
      <c r="E63" s="166">
        <v>-0.5</v>
      </c>
      <c r="F63" s="47">
        <v>1734</v>
      </c>
      <c r="G63" s="166">
        <v>-3</v>
      </c>
      <c r="H63" s="47">
        <v>47243</v>
      </c>
      <c r="I63" s="166">
        <v>-5.1</v>
      </c>
    </row>
    <row r="64" spans="1:9" s="8" customFormat="1" ht="12.75">
      <c r="A64" s="170" t="s">
        <v>433</v>
      </c>
      <c r="B64" s="128">
        <v>175</v>
      </c>
      <c r="C64" s="128">
        <v>175</v>
      </c>
      <c r="D64" s="47">
        <v>21903</v>
      </c>
      <c r="E64" s="166">
        <v>-1.2</v>
      </c>
      <c r="F64" s="47">
        <v>35130</v>
      </c>
      <c r="G64" s="166">
        <v>-1.9</v>
      </c>
      <c r="H64" s="47">
        <v>1035046</v>
      </c>
      <c r="I64" s="166">
        <v>-1.9</v>
      </c>
    </row>
    <row r="65" spans="1:9" s="8" customFormat="1" ht="12.75">
      <c r="A65" s="170" t="s">
        <v>434</v>
      </c>
      <c r="B65" s="128">
        <v>12</v>
      </c>
      <c r="C65" s="128">
        <v>12</v>
      </c>
      <c r="D65" s="47">
        <v>4856</v>
      </c>
      <c r="E65" s="166">
        <v>-2.3</v>
      </c>
      <c r="F65" s="47">
        <v>8692</v>
      </c>
      <c r="G65" s="166">
        <v>-1.3</v>
      </c>
      <c r="H65" s="47">
        <v>321069</v>
      </c>
      <c r="I65" s="166">
        <v>0.4</v>
      </c>
    </row>
  </sheetData>
  <mergeCells count="6">
    <mergeCell ref="H6:H7"/>
    <mergeCell ref="I6:I8"/>
    <mergeCell ref="B8:D8"/>
    <mergeCell ref="E6:E8"/>
    <mergeCell ref="F6:F7"/>
    <mergeCell ref="G6:G8"/>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I65"/>
  <sheetViews>
    <sheetView zoomScale="85" zoomScaleNormal="85" workbookViewId="0" topLeftCell="A1">
      <selection activeCell="A1" sqref="A1:H1"/>
    </sheetView>
  </sheetViews>
  <sheetFormatPr defaultColWidth="11.421875" defaultRowHeight="12.75"/>
  <cols>
    <col min="1" max="1" width="8.8515625" style="3" bestFit="1" customWidth="1"/>
    <col min="2" max="2" width="13.140625" style="4" customWidth="1"/>
    <col min="3" max="3" width="13.421875" style="4" customWidth="1"/>
    <col min="4" max="4" width="10.7109375" style="4" customWidth="1"/>
    <col min="5" max="5" width="6.00390625" style="4" customWidth="1"/>
    <col min="6" max="6" width="13.8515625" style="4" customWidth="1"/>
    <col min="7" max="7" width="13.57421875" style="4" customWidth="1"/>
    <col min="8" max="8" width="12.7109375" style="4" customWidth="1"/>
    <col min="9" max="16384" width="11.421875" style="5" customWidth="1"/>
  </cols>
  <sheetData>
    <row r="1" spans="1:8" ht="27" customHeight="1">
      <c r="A1" s="515" t="s">
        <v>794</v>
      </c>
      <c r="B1" s="516"/>
      <c r="C1" s="516"/>
      <c r="D1" s="516"/>
      <c r="E1" s="516"/>
      <c r="F1" s="516"/>
      <c r="G1" s="516"/>
      <c r="H1" s="516"/>
    </row>
    <row r="2" spans="1:8" ht="15">
      <c r="A2" s="62" t="s">
        <v>40</v>
      </c>
      <c r="B2" s="56"/>
      <c r="C2" s="56"/>
      <c r="D2" s="56"/>
      <c r="E2" s="56"/>
      <c r="F2" s="56"/>
      <c r="G2" s="56"/>
      <c r="H2" s="56"/>
    </row>
    <row r="3" spans="1:8" ht="12.75" customHeight="1">
      <c r="A3" s="209" t="s">
        <v>332</v>
      </c>
      <c r="B3" s="141" t="s">
        <v>440</v>
      </c>
      <c r="C3" s="142"/>
      <c r="D3" s="142"/>
      <c r="E3" s="142"/>
      <c r="F3" s="142"/>
      <c r="G3" s="142"/>
      <c r="H3" s="142"/>
    </row>
    <row r="4" spans="1:8" ht="12.75" customHeight="1">
      <c r="A4" s="210"/>
      <c r="B4" s="173" t="s">
        <v>335</v>
      </c>
      <c r="C4" s="179"/>
      <c r="D4" s="141" t="s">
        <v>336</v>
      </c>
      <c r="E4" s="142"/>
      <c r="F4" s="142"/>
      <c r="G4" s="142"/>
      <c r="H4" s="142"/>
    </row>
    <row r="5" spans="1:8" ht="12.75" customHeight="1">
      <c r="A5" s="210"/>
      <c r="B5" s="177"/>
      <c r="C5" s="181"/>
      <c r="D5" s="141" t="s">
        <v>335</v>
      </c>
      <c r="E5" s="142"/>
      <c r="F5" s="143"/>
      <c r="G5" s="141" t="s">
        <v>438</v>
      </c>
      <c r="H5" s="142"/>
    </row>
    <row r="6" spans="1:8" ht="12.75" customHeight="1">
      <c r="A6" s="210"/>
      <c r="B6" s="505" t="s">
        <v>718</v>
      </c>
      <c r="C6" s="501" t="s">
        <v>716</v>
      </c>
      <c r="D6" s="144" t="s">
        <v>718</v>
      </c>
      <c r="E6" s="145"/>
      <c r="F6" s="501" t="s">
        <v>716</v>
      </c>
      <c r="G6" s="505" t="s">
        <v>718</v>
      </c>
      <c r="H6" s="503" t="s">
        <v>716</v>
      </c>
    </row>
    <row r="7" spans="1:8" ht="12.75">
      <c r="A7" s="210"/>
      <c r="B7" s="506"/>
      <c r="C7" s="501"/>
      <c r="D7" s="146"/>
      <c r="E7" s="147"/>
      <c r="F7" s="501"/>
      <c r="G7" s="506"/>
      <c r="H7" s="503"/>
    </row>
    <row r="8" spans="1:8" ht="15.75" customHeight="1">
      <c r="A8" s="211"/>
      <c r="B8" s="14" t="s">
        <v>492</v>
      </c>
      <c r="C8" s="517"/>
      <c r="D8" s="15" t="s">
        <v>492</v>
      </c>
      <c r="E8" s="15" t="s">
        <v>338</v>
      </c>
      <c r="F8" s="517"/>
      <c r="G8" s="6" t="s">
        <v>492</v>
      </c>
      <c r="H8" s="518"/>
    </row>
    <row r="9" spans="1:8" s="8" customFormat="1" ht="12.75">
      <c r="A9" s="205" t="s">
        <v>444</v>
      </c>
      <c r="B9" s="188">
        <v>6702697</v>
      </c>
      <c r="C9" s="189">
        <v>2.3</v>
      </c>
      <c r="D9" s="188">
        <v>1231792</v>
      </c>
      <c r="E9" s="190">
        <v>18.4</v>
      </c>
      <c r="F9" s="189">
        <v>17.6</v>
      </c>
      <c r="G9" s="188">
        <v>748585</v>
      </c>
      <c r="H9" s="191">
        <v>3.3</v>
      </c>
    </row>
    <row r="10" spans="1:8" ht="12.75">
      <c r="A10" s="206" t="s">
        <v>445</v>
      </c>
      <c r="B10" s="192">
        <v>107874</v>
      </c>
      <c r="C10" s="193">
        <v>21.1</v>
      </c>
      <c r="D10" s="194" t="s">
        <v>519</v>
      </c>
      <c r="E10" s="195" t="s">
        <v>519</v>
      </c>
      <c r="F10" s="196" t="s">
        <v>519</v>
      </c>
      <c r="G10" s="194" t="s">
        <v>519</v>
      </c>
      <c r="H10" s="197" t="s">
        <v>519</v>
      </c>
    </row>
    <row r="11" spans="1:8" ht="12.75">
      <c r="A11" s="206" t="s">
        <v>446</v>
      </c>
      <c r="B11" s="194" t="s">
        <v>519</v>
      </c>
      <c r="C11" s="196" t="s">
        <v>519</v>
      </c>
      <c r="D11" s="194" t="s">
        <v>519</v>
      </c>
      <c r="E11" s="195" t="s">
        <v>519</v>
      </c>
      <c r="F11" s="196" t="s">
        <v>519</v>
      </c>
      <c r="G11" s="194" t="s">
        <v>519</v>
      </c>
      <c r="H11" s="197" t="s">
        <v>519</v>
      </c>
    </row>
    <row r="12" spans="1:8" ht="12.75">
      <c r="A12" s="206" t="s">
        <v>447</v>
      </c>
      <c r="B12" s="194" t="s">
        <v>519</v>
      </c>
      <c r="C12" s="196" t="s">
        <v>519</v>
      </c>
      <c r="D12" s="194" t="s">
        <v>519</v>
      </c>
      <c r="E12" s="198" t="s">
        <v>519</v>
      </c>
      <c r="F12" s="196" t="s">
        <v>519</v>
      </c>
      <c r="G12" s="194" t="s">
        <v>519</v>
      </c>
      <c r="H12" s="197" t="s">
        <v>519</v>
      </c>
    </row>
    <row r="13" spans="1:8" ht="12.75">
      <c r="A13" s="206" t="s">
        <v>448</v>
      </c>
      <c r="B13" s="192">
        <v>164222</v>
      </c>
      <c r="C13" s="193">
        <v>4</v>
      </c>
      <c r="D13" s="194" t="s">
        <v>519</v>
      </c>
      <c r="E13" s="198" t="s">
        <v>519</v>
      </c>
      <c r="F13" s="196" t="s">
        <v>519</v>
      </c>
      <c r="G13" s="194" t="s">
        <v>519</v>
      </c>
      <c r="H13" s="197" t="s">
        <v>519</v>
      </c>
    </row>
    <row r="14" spans="1:8" ht="12.75">
      <c r="A14" s="206" t="s">
        <v>449</v>
      </c>
      <c r="B14" s="192">
        <v>672555</v>
      </c>
      <c r="C14" s="193">
        <v>-26.1</v>
      </c>
      <c r="D14" s="192">
        <v>163441</v>
      </c>
      <c r="E14" s="199">
        <v>24.3</v>
      </c>
      <c r="F14" s="193">
        <v>4.3</v>
      </c>
      <c r="G14" s="192">
        <v>97856</v>
      </c>
      <c r="H14" s="200">
        <v>-2.8</v>
      </c>
    </row>
    <row r="15" spans="1:8" ht="12.75">
      <c r="A15" s="206" t="s">
        <v>450</v>
      </c>
      <c r="B15" s="201">
        <v>134071</v>
      </c>
      <c r="C15" s="202">
        <v>-7.1</v>
      </c>
      <c r="D15" s="201">
        <v>224</v>
      </c>
      <c r="E15" s="203">
        <v>0.2</v>
      </c>
      <c r="F15" s="202">
        <v>-19.7</v>
      </c>
      <c r="G15" s="201">
        <v>224</v>
      </c>
      <c r="H15" s="204">
        <v>-19.7</v>
      </c>
    </row>
    <row r="16" spans="1:8" ht="12.75">
      <c r="A16" s="206" t="s">
        <v>451</v>
      </c>
      <c r="B16" s="194" t="s">
        <v>519</v>
      </c>
      <c r="C16" s="196" t="s">
        <v>519</v>
      </c>
      <c r="D16" s="194" t="s">
        <v>519</v>
      </c>
      <c r="E16" s="198" t="s">
        <v>519</v>
      </c>
      <c r="F16" s="196" t="s">
        <v>519</v>
      </c>
      <c r="G16" s="194" t="s">
        <v>519</v>
      </c>
      <c r="H16" s="197" t="s">
        <v>519</v>
      </c>
    </row>
    <row r="17" spans="1:8" s="8" customFormat="1" ht="12.75">
      <c r="A17" s="170" t="s">
        <v>452</v>
      </c>
      <c r="B17" s="194" t="s">
        <v>519</v>
      </c>
      <c r="C17" s="196" t="s">
        <v>519</v>
      </c>
      <c r="D17" s="194" t="s">
        <v>519</v>
      </c>
      <c r="E17" s="198" t="s">
        <v>519</v>
      </c>
      <c r="F17" s="196" t="s">
        <v>519</v>
      </c>
      <c r="G17" s="194" t="s">
        <v>519</v>
      </c>
      <c r="H17" s="197" t="s">
        <v>519</v>
      </c>
    </row>
    <row r="18" spans="1:8" s="8" customFormat="1" ht="12.75">
      <c r="A18" s="170" t="s">
        <v>453</v>
      </c>
      <c r="B18" s="194">
        <v>50668</v>
      </c>
      <c r="C18" s="196">
        <v>20.1</v>
      </c>
      <c r="D18" s="194" t="s">
        <v>519</v>
      </c>
      <c r="E18" s="198" t="s">
        <v>519</v>
      </c>
      <c r="F18" s="196" t="s">
        <v>519</v>
      </c>
      <c r="G18" s="194" t="s">
        <v>519</v>
      </c>
      <c r="H18" s="197" t="s">
        <v>519</v>
      </c>
    </row>
    <row r="19" spans="1:8" s="8" customFormat="1" ht="12.75">
      <c r="A19" s="170" t="s">
        <v>454</v>
      </c>
      <c r="B19" s="194">
        <v>1899039</v>
      </c>
      <c r="C19" s="196">
        <v>-1.9</v>
      </c>
      <c r="D19" s="194">
        <v>140866</v>
      </c>
      <c r="E19" s="198">
        <v>7.4</v>
      </c>
      <c r="F19" s="196">
        <v>16.8</v>
      </c>
      <c r="G19" s="194">
        <v>112652</v>
      </c>
      <c r="H19" s="197">
        <v>3.1</v>
      </c>
    </row>
    <row r="20" spans="1:8" ht="12.75">
      <c r="A20" s="206">
        <v>21</v>
      </c>
      <c r="B20" s="201">
        <v>57801</v>
      </c>
      <c r="C20" s="202">
        <v>-1.4</v>
      </c>
      <c r="D20" s="194" t="s">
        <v>519</v>
      </c>
      <c r="E20" s="198" t="s">
        <v>519</v>
      </c>
      <c r="F20" s="196" t="s">
        <v>519</v>
      </c>
      <c r="G20" s="194" t="s">
        <v>519</v>
      </c>
      <c r="H20" s="197" t="s">
        <v>519</v>
      </c>
    </row>
    <row r="21" spans="1:8" ht="12.75">
      <c r="A21" s="206">
        <v>22</v>
      </c>
      <c r="B21" s="201">
        <v>1841238</v>
      </c>
      <c r="C21" s="202">
        <v>-1.9</v>
      </c>
      <c r="D21" s="194" t="s">
        <v>519</v>
      </c>
      <c r="E21" s="198" t="s">
        <v>519</v>
      </c>
      <c r="F21" s="196" t="s">
        <v>519</v>
      </c>
      <c r="G21" s="194" t="s">
        <v>519</v>
      </c>
      <c r="H21" s="197" t="s">
        <v>519</v>
      </c>
    </row>
    <row r="22" spans="1:8" ht="12.75">
      <c r="A22" s="206" t="s">
        <v>455</v>
      </c>
      <c r="B22" s="201">
        <v>1563066</v>
      </c>
      <c r="C22" s="202">
        <v>-1.8</v>
      </c>
      <c r="D22" s="192">
        <v>78489</v>
      </c>
      <c r="E22" s="199">
        <v>5</v>
      </c>
      <c r="F22" s="193">
        <v>20.7</v>
      </c>
      <c r="G22" s="201">
        <v>54115</v>
      </c>
      <c r="H22" s="204">
        <v>-3.8</v>
      </c>
    </row>
    <row r="23" spans="1:8" ht="12.75">
      <c r="A23" s="206" t="s">
        <v>456</v>
      </c>
      <c r="B23" s="201">
        <v>268341</v>
      </c>
      <c r="C23" s="202">
        <v>-5.5</v>
      </c>
      <c r="D23" s="192">
        <v>52123</v>
      </c>
      <c r="E23" s="199">
        <v>19.49</v>
      </c>
      <c r="F23" s="193">
        <v>8.7</v>
      </c>
      <c r="G23" s="192">
        <v>49335</v>
      </c>
      <c r="H23" s="200">
        <v>7.39</v>
      </c>
    </row>
    <row r="24" spans="1:8" s="8" customFormat="1" ht="12.75">
      <c r="A24" s="170" t="s">
        <v>457</v>
      </c>
      <c r="B24" s="194">
        <v>39329288</v>
      </c>
      <c r="C24" s="196">
        <v>5.7</v>
      </c>
      <c r="D24" s="194">
        <v>3170578</v>
      </c>
      <c r="E24" s="198">
        <v>8.1</v>
      </c>
      <c r="F24" s="196">
        <v>39.3</v>
      </c>
      <c r="G24" s="194">
        <v>1484946</v>
      </c>
      <c r="H24" s="197">
        <v>42.2</v>
      </c>
    </row>
    <row r="25" spans="1:8" s="8" customFormat="1" ht="12.75">
      <c r="A25" s="170" t="s">
        <v>458</v>
      </c>
      <c r="B25" s="194">
        <v>3181708</v>
      </c>
      <c r="C25" s="196">
        <v>21.3</v>
      </c>
      <c r="D25" s="194">
        <v>894125</v>
      </c>
      <c r="E25" s="198">
        <v>28.1</v>
      </c>
      <c r="F25" s="196">
        <v>26.7</v>
      </c>
      <c r="G25" s="194">
        <v>654256</v>
      </c>
      <c r="H25" s="197">
        <v>28.1</v>
      </c>
    </row>
    <row r="26" spans="1:8" ht="12.75">
      <c r="A26" s="206" t="s">
        <v>459</v>
      </c>
      <c r="B26" s="201">
        <v>578895</v>
      </c>
      <c r="C26" s="202">
        <v>46.1</v>
      </c>
      <c r="D26" s="201">
        <v>261030</v>
      </c>
      <c r="E26" s="203">
        <v>45.1</v>
      </c>
      <c r="F26" s="202">
        <v>40.6</v>
      </c>
      <c r="G26" s="201">
        <v>127416</v>
      </c>
      <c r="H26" s="204">
        <v>43.9</v>
      </c>
    </row>
    <row r="27" spans="1:8" ht="12.75">
      <c r="A27" s="206" t="s">
        <v>460</v>
      </c>
      <c r="B27" s="201">
        <v>253636</v>
      </c>
      <c r="C27" s="202">
        <v>-3.1</v>
      </c>
      <c r="D27" s="201">
        <v>81902</v>
      </c>
      <c r="E27" s="203">
        <v>32.3</v>
      </c>
      <c r="F27" s="202">
        <v>3.1</v>
      </c>
      <c r="G27" s="194" t="s">
        <v>519</v>
      </c>
      <c r="H27" s="197" t="s">
        <v>519</v>
      </c>
    </row>
    <row r="28" spans="1:8" ht="12.75">
      <c r="A28" s="206" t="s">
        <v>461</v>
      </c>
      <c r="B28" s="194" t="s">
        <v>519</v>
      </c>
      <c r="C28" s="196" t="s">
        <v>519</v>
      </c>
      <c r="D28" s="194" t="s">
        <v>519</v>
      </c>
      <c r="E28" s="198" t="s">
        <v>519</v>
      </c>
      <c r="F28" s="196" t="s">
        <v>519</v>
      </c>
      <c r="G28" s="194" t="s">
        <v>519</v>
      </c>
      <c r="H28" s="197" t="s">
        <v>519</v>
      </c>
    </row>
    <row r="29" spans="1:8" ht="12.75">
      <c r="A29" s="206" t="s">
        <v>462</v>
      </c>
      <c r="B29" s="201">
        <v>190589</v>
      </c>
      <c r="C29" s="202">
        <v>-4.9</v>
      </c>
      <c r="D29" s="201">
        <v>89389</v>
      </c>
      <c r="E29" s="203">
        <v>46.9</v>
      </c>
      <c r="F29" s="202">
        <v>-2.4</v>
      </c>
      <c r="G29" s="201">
        <v>45306</v>
      </c>
      <c r="H29" s="204">
        <v>-6.7</v>
      </c>
    </row>
    <row r="30" spans="1:8" s="8" customFormat="1" ht="12.75">
      <c r="A30" s="170" t="s">
        <v>463</v>
      </c>
      <c r="B30" s="194">
        <v>745393</v>
      </c>
      <c r="C30" s="196">
        <v>1.2</v>
      </c>
      <c r="D30" s="194">
        <v>217518</v>
      </c>
      <c r="E30" s="198">
        <v>29.2</v>
      </c>
      <c r="F30" s="196">
        <v>-6.9</v>
      </c>
      <c r="G30" s="194">
        <v>150422</v>
      </c>
      <c r="H30" s="197">
        <v>-9.4</v>
      </c>
    </row>
    <row r="31" spans="1:8" ht="12.75">
      <c r="A31" s="206" t="s">
        <v>464</v>
      </c>
      <c r="B31" s="201">
        <v>415287</v>
      </c>
      <c r="C31" s="202">
        <v>-11.8</v>
      </c>
      <c r="D31" s="201">
        <v>104016</v>
      </c>
      <c r="E31" s="203">
        <v>25</v>
      </c>
      <c r="F31" s="202">
        <v>-24.5</v>
      </c>
      <c r="G31" s="201">
        <v>77372</v>
      </c>
      <c r="H31" s="204">
        <v>-27.3</v>
      </c>
    </row>
    <row r="32" spans="1:8" ht="12.75">
      <c r="A32" s="206" t="s">
        <v>465</v>
      </c>
      <c r="B32" s="201">
        <v>330106</v>
      </c>
      <c r="C32" s="202">
        <v>24.3</v>
      </c>
      <c r="D32" s="201">
        <v>113502</v>
      </c>
      <c r="E32" s="203">
        <v>34.4</v>
      </c>
      <c r="F32" s="202">
        <v>18.5</v>
      </c>
      <c r="G32" s="201">
        <v>73050</v>
      </c>
      <c r="H32" s="204">
        <v>22.5</v>
      </c>
    </row>
    <row r="33" spans="1:8" s="8" customFormat="1" ht="12.75">
      <c r="A33" s="170" t="s">
        <v>466</v>
      </c>
      <c r="B33" s="194">
        <v>174445</v>
      </c>
      <c r="C33" s="196">
        <v>8.9</v>
      </c>
      <c r="D33" s="194">
        <v>72031</v>
      </c>
      <c r="E33" s="198">
        <v>41.3</v>
      </c>
      <c r="F33" s="196">
        <v>7.5</v>
      </c>
      <c r="G33" s="194">
        <v>38177</v>
      </c>
      <c r="H33" s="197">
        <v>15.4</v>
      </c>
    </row>
    <row r="34" spans="1:8" s="8" customFormat="1" ht="12.75">
      <c r="A34" s="170" t="s">
        <v>467</v>
      </c>
      <c r="B34" s="194">
        <v>6856289</v>
      </c>
      <c r="C34" s="196">
        <v>65.3</v>
      </c>
      <c r="D34" s="194">
        <v>2374073</v>
      </c>
      <c r="E34" s="198">
        <v>34.6</v>
      </c>
      <c r="F34" s="196">
        <v>54</v>
      </c>
      <c r="G34" s="194">
        <v>2268635</v>
      </c>
      <c r="H34" s="197">
        <v>55.9</v>
      </c>
    </row>
    <row r="35" spans="1:8" ht="12.75">
      <c r="A35" s="206">
        <v>27</v>
      </c>
      <c r="B35" s="194" t="s">
        <v>519</v>
      </c>
      <c r="C35" s="196" t="s">
        <v>519</v>
      </c>
      <c r="D35" s="194" t="s">
        <v>519</v>
      </c>
      <c r="E35" s="198" t="s">
        <v>519</v>
      </c>
      <c r="F35" s="196" t="s">
        <v>519</v>
      </c>
      <c r="G35" s="194" t="s">
        <v>519</v>
      </c>
      <c r="H35" s="197" t="s">
        <v>519</v>
      </c>
    </row>
    <row r="36" spans="1:8" ht="12.75">
      <c r="A36" s="206" t="s">
        <v>468</v>
      </c>
      <c r="B36" s="194" t="s">
        <v>519</v>
      </c>
      <c r="C36" s="196" t="s">
        <v>519</v>
      </c>
      <c r="D36" s="194" t="s">
        <v>519</v>
      </c>
      <c r="E36" s="198" t="s">
        <v>519</v>
      </c>
      <c r="F36" s="196" t="s">
        <v>519</v>
      </c>
      <c r="G36" s="194" t="s">
        <v>519</v>
      </c>
      <c r="H36" s="197" t="s">
        <v>519</v>
      </c>
    </row>
    <row r="37" spans="1:8" ht="12.75">
      <c r="A37" s="206">
        <v>28</v>
      </c>
      <c r="B37" s="194" t="s">
        <v>519</v>
      </c>
      <c r="C37" s="196" t="s">
        <v>519</v>
      </c>
      <c r="D37" s="194" t="s">
        <v>519</v>
      </c>
      <c r="E37" s="198" t="s">
        <v>519</v>
      </c>
      <c r="F37" s="196" t="s">
        <v>519</v>
      </c>
      <c r="G37" s="194" t="s">
        <v>519</v>
      </c>
      <c r="H37" s="197" t="s">
        <v>519</v>
      </c>
    </row>
    <row r="38" spans="1:8" ht="12.75">
      <c r="A38" s="206" t="s">
        <v>469</v>
      </c>
      <c r="B38" s="194" t="s">
        <v>519</v>
      </c>
      <c r="C38" s="196" t="s">
        <v>519</v>
      </c>
      <c r="D38" s="194" t="s">
        <v>519</v>
      </c>
      <c r="E38" s="198" t="s">
        <v>519</v>
      </c>
      <c r="F38" s="196" t="s">
        <v>519</v>
      </c>
      <c r="G38" s="194" t="s">
        <v>519</v>
      </c>
      <c r="H38" s="197" t="s">
        <v>519</v>
      </c>
    </row>
    <row r="39" spans="1:8" ht="12.75">
      <c r="A39" s="206" t="s">
        <v>470</v>
      </c>
      <c r="B39" s="194" t="s">
        <v>519</v>
      </c>
      <c r="C39" s="196" t="s">
        <v>519</v>
      </c>
      <c r="D39" s="194" t="s">
        <v>519</v>
      </c>
      <c r="E39" s="198" t="s">
        <v>519</v>
      </c>
      <c r="F39" s="196" t="s">
        <v>519</v>
      </c>
      <c r="G39" s="194" t="s">
        <v>519</v>
      </c>
      <c r="H39" s="197" t="s">
        <v>519</v>
      </c>
    </row>
    <row r="40" spans="1:8" ht="12.75">
      <c r="A40" s="206" t="s">
        <v>471</v>
      </c>
      <c r="B40" s="201">
        <v>53856</v>
      </c>
      <c r="C40" s="202">
        <v>4.5</v>
      </c>
      <c r="D40" s="194" t="s">
        <v>519</v>
      </c>
      <c r="E40" s="198" t="s">
        <v>519</v>
      </c>
      <c r="F40" s="196" t="s">
        <v>519</v>
      </c>
      <c r="G40" s="192" t="s">
        <v>520</v>
      </c>
      <c r="H40" s="204" t="s">
        <v>520</v>
      </c>
    </row>
    <row r="41" spans="1:8" ht="12.75">
      <c r="A41" s="206" t="s">
        <v>472</v>
      </c>
      <c r="B41" s="201">
        <v>88727</v>
      </c>
      <c r="C41" s="202">
        <v>191.8</v>
      </c>
      <c r="D41" s="201">
        <v>3462</v>
      </c>
      <c r="E41" s="203">
        <v>3.9</v>
      </c>
      <c r="F41" s="202">
        <v>200</v>
      </c>
      <c r="G41" s="201">
        <v>372</v>
      </c>
      <c r="H41" s="204">
        <v>-20.1</v>
      </c>
    </row>
    <row r="42" spans="1:8" ht="12.75">
      <c r="A42" s="206" t="s">
        <v>473</v>
      </c>
      <c r="B42" s="192">
        <v>75697</v>
      </c>
      <c r="C42" s="193">
        <v>234.9</v>
      </c>
      <c r="D42" s="192">
        <v>3202</v>
      </c>
      <c r="E42" s="199">
        <v>4.2</v>
      </c>
      <c r="F42" s="196" t="s">
        <v>519</v>
      </c>
      <c r="G42" s="192">
        <v>131</v>
      </c>
      <c r="H42" s="197" t="s">
        <v>519</v>
      </c>
    </row>
    <row r="43" spans="1:8" ht="12.75">
      <c r="A43" s="206" t="s">
        <v>474</v>
      </c>
      <c r="B43" s="201">
        <v>42275</v>
      </c>
      <c r="C43" s="202">
        <v>26.6</v>
      </c>
      <c r="D43" s="194" t="s">
        <v>519</v>
      </c>
      <c r="E43" s="198" t="s">
        <v>519</v>
      </c>
      <c r="F43" s="196" t="s">
        <v>519</v>
      </c>
      <c r="G43" s="194" t="s">
        <v>519</v>
      </c>
      <c r="H43" s="197" t="s">
        <v>519</v>
      </c>
    </row>
    <row r="44" spans="1:8" s="8" customFormat="1" ht="12.75">
      <c r="A44" s="170" t="s">
        <v>475</v>
      </c>
      <c r="B44" s="194">
        <v>3161528</v>
      </c>
      <c r="C44" s="196">
        <v>8.6</v>
      </c>
      <c r="D44" s="194">
        <v>1798073</v>
      </c>
      <c r="E44" s="198">
        <v>56.9</v>
      </c>
      <c r="F44" s="196">
        <v>7</v>
      </c>
      <c r="G44" s="194">
        <v>636704</v>
      </c>
      <c r="H44" s="197">
        <v>7.2</v>
      </c>
    </row>
    <row r="45" spans="1:8" ht="12.75">
      <c r="A45" s="206" t="s">
        <v>476</v>
      </c>
      <c r="B45" s="201">
        <v>528171</v>
      </c>
      <c r="C45" s="202">
        <v>15.7</v>
      </c>
      <c r="D45" s="201">
        <v>268992</v>
      </c>
      <c r="E45" s="203">
        <v>50.9</v>
      </c>
      <c r="F45" s="202">
        <v>17.7</v>
      </c>
      <c r="G45" s="201">
        <v>119004</v>
      </c>
      <c r="H45" s="204">
        <v>44.8</v>
      </c>
    </row>
    <row r="46" spans="1:8" ht="12.75">
      <c r="A46" s="206" t="s">
        <v>477</v>
      </c>
      <c r="B46" s="201">
        <v>1289772</v>
      </c>
      <c r="C46" s="202">
        <v>10.5</v>
      </c>
      <c r="D46" s="201">
        <v>551712</v>
      </c>
      <c r="E46" s="203">
        <v>42.8</v>
      </c>
      <c r="F46" s="202">
        <v>7.3</v>
      </c>
      <c r="G46" s="201">
        <v>317533</v>
      </c>
      <c r="H46" s="204">
        <v>1.1</v>
      </c>
    </row>
    <row r="47" spans="1:8" ht="12.75">
      <c r="A47" s="206" t="s">
        <v>478</v>
      </c>
      <c r="B47" s="201">
        <v>857297</v>
      </c>
      <c r="C47" s="202">
        <v>-0.1</v>
      </c>
      <c r="D47" s="201">
        <v>397019</v>
      </c>
      <c r="E47" s="203">
        <v>46.3</v>
      </c>
      <c r="F47" s="202">
        <v>-1.8</v>
      </c>
      <c r="G47" s="201">
        <v>251572</v>
      </c>
      <c r="H47" s="204">
        <v>-5.1</v>
      </c>
    </row>
    <row r="48" spans="1:8" ht="12.75">
      <c r="A48" s="206" t="s">
        <v>479</v>
      </c>
      <c r="B48" s="201">
        <v>1068297</v>
      </c>
      <c r="C48" s="202">
        <v>2</v>
      </c>
      <c r="D48" s="201">
        <v>802701</v>
      </c>
      <c r="E48" s="203">
        <v>75.1</v>
      </c>
      <c r="F48" s="202">
        <v>2</v>
      </c>
      <c r="G48" s="201">
        <v>118928</v>
      </c>
      <c r="H48" s="204">
        <v>-12.6</v>
      </c>
    </row>
    <row r="49" spans="1:8" s="8" customFormat="1" ht="12.75">
      <c r="A49" s="170" t="s">
        <v>480</v>
      </c>
      <c r="B49" s="194">
        <v>3508392</v>
      </c>
      <c r="C49" s="196">
        <v>20.9</v>
      </c>
      <c r="D49" s="194">
        <v>1311024</v>
      </c>
      <c r="E49" s="198">
        <v>37.4</v>
      </c>
      <c r="F49" s="196">
        <v>13.1</v>
      </c>
      <c r="G49" s="194">
        <v>516766</v>
      </c>
      <c r="H49" s="197">
        <v>13.2</v>
      </c>
    </row>
    <row r="50" spans="1:9" ht="12.75">
      <c r="A50" s="206" t="s">
        <v>481</v>
      </c>
      <c r="B50" s="201">
        <f>6110+1521909</f>
        <v>1528019</v>
      </c>
      <c r="C50" s="202">
        <v>17.3</v>
      </c>
      <c r="D50" s="201">
        <f>807+507541</f>
        <v>508348</v>
      </c>
      <c r="E50" s="203">
        <v>33.3</v>
      </c>
      <c r="F50" s="202">
        <v>2.8</v>
      </c>
      <c r="G50" s="201">
        <f>604+181993</f>
        <v>182597</v>
      </c>
      <c r="H50" s="204">
        <v>13.2</v>
      </c>
      <c r="I50" s="116"/>
    </row>
    <row r="51" spans="1:8" ht="12.75">
      <c r="A51" s="206">
        <v>31</v>
      </c>
      <c r="B51" s="201">
        <v>696387</v>
      </c>
      <c r="C51" s="202">
        <v>4.7</v>
      </c>
      <c r="D51" s="201">
        <v>133242</v>
      </c>
      <c r="E51" s="203">
        <v>19.1</v>
      </c>
      <c r="F51" s="202">
        <v>130.4</v>
      </c>
      <c r="G51" s="201">
        <v>44474</v>
      </c>
      <c r="H51" s="204">
        <v>42.2</v>
      </c>
    </row>
    <row r="52" spans="1:8" ht="12.75">
      <c r="A52" s="206" t="s">
        <v>482</v>
      </c>
      <c r="B52" s="201">
        <v>66295</v>
      </c>
      <c r="C52" s="196" t="s">
        <v>519</v>
      </c>
      <c r="D52" s="194" t="s">
        <v>519</v>
      </c>
      <c r="E52" s="198" t="s">
        <v>519</v>
      </c>
      <c r="F52" s="196" t="s">
        <v>519</v>
      </c>
      <c r="G52" s="194" t="s">
        <v>519</v>
      </c>
      <c r="H52" s="197" t="s">
        <v>519</v>
      </c>
    </row>
    <row r="53" spans="1:8" ht="12.75">
      <c r="A53" s="206" t="s">
        <v>483</v>
      </c>
      <c r="B53" s="201">
        <v>277903</v>
      </c>
      <c r="C53" s="202">
        <v>-2.9</v>
      </c>
      <c r="D53" s="201">
        <v>105361</v>
      </c>
      <c r="E53" s="203">
        <v>37.9</v>
      </c>
      <c r="F53" s="202">
        <v>235.8</v>
      </c>
      <c r="G53" s="201">
        <v>29591</v>
      </c>
      <c r="H53" s="204">
        <v>78.4</v>
      </c>
    </row>
    <row r="54" spans="1:8" ht="12.75">
      <c r="A54" s="206">
        <v>33</v>
      </c>
      <c r="B54" s="201">
        <v>1283986</v>
      </c>
      <c r="C54" s="202">
        <v>37.4</v>
      </c>
      <c r="D54" s="201">
        <v>669434</v>
      </c>
      <c r="E54" s="203">
        <v>52.1</v>
      </c>
      <c r="F54" s="202">
        <v>10.3</v>
      </c>
      <c r="G54" s="201">
        <v>289695</v>
      </c>
      <c r="H54" s="204">
        <v>9.8</v>
      </c>
    </row>
    <row r="55" spans="1:8" ht="12.75">
      <c r="A55" s="206" t="s">
        <v>484</v>
      </c>
      <c r="B55" s="201">
        <v>1041443</v>
      </c>
      <c r="C55" s="202">
        <v>51.9</v>
      </c>
      <c r="D55" s="201">
        <v>549180</v>
      </c>
      <c r="E55" s="203">
        <v>52.7</v>
      </c>
      <c r="F55" s="202">
        <v>13.2</v>
      </c>
      <c r="G55" s="201">
        <v>243746</v>
      </c>
      <c r="H55" s="204">
        <v>15.9</v>
      </c>
    </row>
    <row r="56" spans="1:8" ht="12.75">
      <c r="A56" s="206" t="s">
        <v>485</v>
      </c>
      <c r="B56" s="201">
        <v>133899</v>
      </c>
      <c r="C56" s="202">
        <v>-14</v>
      </c>
      <c r="D56" s="201">
        <v>59321</v>
      </c>
      <c r="E56" s="203">
        <v>44.3</v>
      </c>
      <c r="F56" s="202">
        <v>-10.8</v>
      </c>
      <c r="G56" s="201">
        <v>25749</v>
      </c>
      <c r="H56" s="204">
        <v>-23.4</v>
      </c>
    </row>
    <row r="57" spans="1:8" s="8" customFormat="1" ht="12.75">
      <c r="A57" s="170" t="s">
        <v>486</v>
      </c>
      <c r="B57" s="194">
        <v>5941985</v>
      </c>
      <c r="C57" s="196">
        <v>14.3</v>
      </c>
      <c r="D57" s="194">
        <v>4186835</v>
      </c>
      <c r="E57" s="198">
        <v>70.5</v>
      </c>
      <c r="F57" s="196">
        <v>25.5</v>
      </c>
      <c r="G57" s="194">
        <v>3440500</v>
      </c>
      <c r="H57" s="197">
        <v>30.1</v>
      </c>
    </row>
    <row r="58" spans="1:8" ht="12.75">
      <c r="A58" s="206" t="s">
        <v>487</v>
      </c>
      <c r="B58" s="201">
        <v>595821</v>
      </c>
      <c r="C58" s="202">
        <v>-33.7</v>
      </c>
      <c r="D58" s="201">
        <v>156158</v>
      </c>
      <c r="E58" s="203">
        <v>26.2</v>
      </c>
      <c r="F58" s="196" t="s">
        <v>519</v>
      </c>
      <c r="G58" s="194" t="s">
        <v>519</v>
      </c>
      <c r="H58" s="197" t="s">
        <v>519</v>
      </c>
    </row>
    <row r="59" spans="1:8" ht="12.75">
      <c r="A59" s="206" t="s">
        <v>488</v>
      </c>
      <c r="B59" s="201">
        <v>5177366</v>
      </c>
      <c r="C59" s="202">
        <v>26</v>
      </c>
      <c r="D59" s="201">
        <v>3926981</v>
      </c>
      <c r="E59" s="203">
        <v>75.8</v>
      </c>
      <c r="F59" s="202">
        <v>29.6</v>
      </c>
      <c r="G59" s="201">
        <v>3319561</v>
      </c>
      <c r="H59" s="204">
        <v>34.2</v>
      </c>
    </row>
    <row r="60" spans="1:9" s="8" customFormat="1" ht="15">
      <c r="A60" s="172" t="s">
        <v>435</v>
      </c>
      <c r="B60" s="194">
        <v>72514648</v>
      </c>
      <c r="C60" s="196">
        <v>11.1</v>
      </c>
      <c r="D60" s="194">
        <f>68393+15760657</f>
        <v>15829050</v>
      </c>
      <c r="E60" s="198">
        <v>21.8</v>
      </c>
      <c r="F60" s="196">
        <v>25.9</v>
      </c>
      <c r="G60" s="194">
        <v>10240345</v>
      </c>
      <c r="H60" s="197">
        <v>29.7</v>
      </c>
      <c r="I60" s="116"/>
    </row>
    <row r="61" spans="1:8" s="8" customFormat="1" ht="12.75">
      <c r="A61" s="125" t="s">
        <v>430</v>
      </c>
      <c r="B61" s="194">
        <v>10184081</v>
      </c>
      <c r="C61" s="196">
        <v>41.7</v>
      </c>
      <c r="D61" s="194">
        <v>3669608</v>
      </c>
      <c r="E61" s="198">
        <v>3.6</v>
      </c>
      <c r="F61" s="196">
        <v>38.1</v>
      </c>
      <c r="G61" s="194">
        <v>2833088</v>
      </c>
      <c r="H61" s="197">
        <v>44.3</v>
      </c>
    </row>
    <row r="62" spans="1:8" s="8" customFormat="1" ht="12.75">
      <c r="A62" s="125" t="s">
        <v>431</v>
      </c>
      <c r="B62" s="194">
        <v>10763285</v>
      </c>
      <c r="C62" s="196">
        <v>15.3</v>
      </c>
      <c r="D62" s="194">
        <v>6669264</v>
      </c>
      <c r="E62" s="198">
        <v>62</v>
      </c>
      <c r="F62" s="196">
        <v>18.2</v>
      </c>
      <c r="G62" s="194">
        <v>4365327</v>
      </c>
      <c r="H62" s="197">
        <v>24.3</v>
      </c>
    </row>
    <row r="63" spans="1:8" s="8" customFormat="1" ht="12.75">
      <c r="A63" s="125" t="s">
        <v>432</v>
      </c>
      <c r="B63" s="194">
        <v>944459</v>
      </c>
      <c r="C63" s="196">
        <v>13</v>
      </c>
      <c r="D63" s="194">
        <v>143236</v>
      </c>
      <c r="E63" s="198">
        <v>15.2</v>
      </c>
      <c r="F63" s="196">
        <v>-4.1</v>
      </c>
      <c r="G63" s="194">
        <v>116460</v>
      </c>
      <c r="H63" s="197">
        <v>-4.2</v>
      </c>
    </row>
    <row r="64" spans="1:8" s="8" customFormat="1" ht="12.75">
      <c r="A64" s="125" t="s">
        <v>433</v>
      </c>
      <c r="B64" s="194">
        <v>10788834</v>
      </c>
      <c r="C64" s="196">
        <v>4</v>
      </c>
      <c r="D64" s="194">
        <v>2108275</v>
      </c>
      <c r="E64" s="198">
        <v>19.5</v>
      </c>
      <c r="F64" s="196">
        <v>15.9</v>
      </c>
      <c r="G64" s="194">
        <v>1372434</v>
      </c>
      <c r="H64" s="197">
        <v>12.4</v>
      </c>
    </row>
    <row r="65" spans="1:8" s="8" customFormat="1" ht="12.75">
      <c r="A65" s="125" t="s">
        <v>434</v>
      </c>
      <c r="B65" s="194">
        <v>39833990</v>
      </c>
      <c r="C65" s="196">
        <v>6.1</v>
      </c>
      <c r="D65" s="194">
        <v>3238668</v>
      </c>
      <c r="E65" s="198">
        <v>8.1</v>
      </c>
      <c r="F65" s="196">
        <v>40.3</v>
      </c>
      <c r="G65" s="194">
        <v>1553036</v>
      </c>
      <c r="H65" s="197">
        <v>44.3</v>
      </c>
    </row>
  </sheetData>
  <mergeCells count="6">
    <mergeCell ref="A1:H1"/>
    <mergeCell ref="C6:C8"/>
    <mergeCell ref="F6:F8"/>
    <mergeCell ref="H6:H8"/>
    <mergeCell ref="B6:B7"/>
    <mergeCell ref="G6:G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S25"/>
  <sheetViews>
    <sheetView zoomScale="85" zoomScaleNormal="85" workbookViewId="0" topLeftCell="A1">
      <selection activeCell="A1" sqref="A1:H1"/>
    </sheetView>
  </sheetViews>
  <sheetFormatPr defaultColWidth="11.421875" defaultRowHeight="12.75"/>
  <cols>
    <col min="1" max="1" width="8.28125" style="34" customWidth="1"/>
    <col min="2" max="2" width="33.28125" style="34" customWidth="1"/>
    <col min="3" max="3" width="10.8515625" style="34" customWidth="1"/>
    <col min="4" max="4" width="9.8515625" style="34" customWidth="1"/>
    <col min="5" max="5" width="12.28125" style="34" customWidth="1"/>
    <col min="6" max="6" width="11.421875" style="34" customWidth="1"/>
    <col min="7" max="7" width="13.00390625" style="34" customWidth="1"/>
    <col min="8" max="8" width="11.421875" style="37" customWidth="1"/>
    <col min="9" max="9" width="12.140625" style="34" customWidth="1"/>
    <col min="10" max="19" width="11.421875" style="35" customWidth="1"/>
    <col min="20" max="16384" width="11.421875" style="34" customWidth="1"/>
  </cols>
  <sheetData>
    <row r="1" spans="1:9" ht="41.25" customHeight="1">
      <c r="A1" s="523" t="s">
        <v>523</v>
      </c>
      <c r="B1" s="523"/>
      <c r="C1" s="523"/>
      <c r="D1" s="523"/>
      <c r="E1" s="523"/>
      <c r="F1" s="523"/>
      <c r="G1" s="523"/>
      <c r="H1" s="523"/>
      <c r="I1" s="43"/>
    </row>
    <row r="2" spans="1:9" ht="21" customHeight="1">
      <c r="A2" s="62" t="s">
        <v>40</v>
      </c>
      <c r="B2" s="43"/>
      <c r="C2" s="43"/>
      <c r="D2" s="43"/>
      <c r="E2" s="43"/>
      <c r="F2" s="43"/>
      <c r="G2" s="43"/>
      <c r="H2" s="44"/>
      <c r="I2" s="43"/>
    </row>
    <row r="3" spans="1:9" ht="12.75" customHeight="1">
      <c r="A3" s="256" t="s">
        <v>512</v>
      </c>
      <c r="B3" s="257"/>
      <c r="C3" s="524" t="s">
        <v>333</v>
      </c>
      <c r="D3" s="239" t="s">
        <v>513</v>
      </c>
      <c r="E3" s="239"/>
      <c r="F3" s="239"/>
      <c r="G3" s="239"/>
      <c r="H3" s="239"/>
      <c r="I3" s="239"/>
    </row>
    <row r="4" spans="1:9" ht="12.75" customHeight="1">
      <c r="A4" s="258"/>
      <c r="B4" s="259"/>
      <c r="C4" s="525"/>
      <c r="D4" s="235" t="s">
        <v>335</v>
      </c>
      <c r="E4" s="236"/>
      <c r="F4" s="240" t="s">
        <v>514</v>
      </c>
      <c r="G4" s="239"/>
      <c r="H4" s="239"/>
      <c r="I4" s="239"/>
    </row>
    <row r="5" spans="1:9" ht="12.75" customHeight="1">
      <c r="A5" s="258"/>
      <c r="B5" s="259"/>
      <c r="C5" s="525"/>
      <c r="D5" s="237"/>
      <c r="E5" s="238"/>
      <c r="F5" s="240" t="s">
        <v>335</v>
      </c>
      <c r="G5" s="241"/>
      <c r="H5" s="240" t="s">
        <v>438</v>
      </c>
      <c r="I5" s="239"/>
    </row>
    <row r="6" spans="1:9" ht="12.75" customHeight="1">
      <c r="A6" s="258"/>
      <c r="B6" s="259"/>
      <c r="C6" s="231" t="s">
        <v>718</v>
      </c>
      <c r="D6" s="232"/>
      <c r="E6" s="228" t="s">
        <v>716</v>
      </c>
      <c r="F6" s="519" t="s">
        <v>718</v>
      </c>
      <c r="G6" s="228" t="s">
        <v>716</v>
      </c>
      <c r="H6" s="521" t="s">
        <v>718</v>
      </c>
      <c r="I6" s="226" t="s">
        <v>716</v>
      </c>
    </row>
    <row r="7" spans="1:9" ht="12.75" customHeight="1">
      <c r="A7" s="260"/>
      <c r="B7" s="261"/>
      <c r="C7" s="233"/>
      <c r="D7" s="234"/>
      <c r="E7" s="229"/>
      <c r="F7" s="520"/>
      <c r="G7" s="229"/>
      <c r="H7" s="522"/>
      <c r="I7" s="226"/>
    </row>
    <row r="8" spans="1:9" ht="15.75" customHeight="1">
      <c r="A8" s="225" t="s">
        <v>515</v>
      </c>
      <c r="B8" s="38" t="s">
        <v>516</v>
      </c>
      <c r="C8" s="36" t="s">
        <v>337</v>
      </c>
      <c r="D8" s="39" t="s">
        <v>521</v>
      </c>
      <c r="E8" s="230"/>
      <c r="F8" s="42" t="s">
        <v>521</v>
      </c>
      <c r="G8" s="230"/>
      <c r="H8" s="42" t="s">
        <v>492</v>
      </c>
      <c r="I8" s="227"/>
    </row>
    <row r="9" spans="1:9" ht="12.75" customHeight="1">
      <c r="A9" s="212">
        <v>22</v>
      </c>
      <c r="B9" s="212" t="s">
        <v>534</v>
      </c>
      <c r="C9" s="217">
        <v>63</v>
      </c>
      <c r="D9" s="218">
        <v>287124</v>
      </c>
      <c r="E9" s="224">
        <v>-0.8</v>
      </c>
      <c r="F9" s="219">
        <v>52727</v>
      </c>
      <c r="G9" s="224">
        <v>10.4</v>
      </c>
      <c r="H9" s="219">
        <v>49817</v>
      </c>
      <c r="I9" s="224">
        <v>9</v>
      </c>
    </row>
    <row r="10" spans="1:9" ht="12.75" customHeight="1">
      <c r="A10" s="213">
        <v>27</v>
      </c>
      <c r="B10" s="213" t="s">
        <v>535</v>
      </c>
      <c r="C10" s="220">
        <v>11</v>
      </c>
      <c r="D10" s="45">
        <v>6504766</v>
      </c>
      <c r="E10" s="140">
        <v>74.5</v>
      </c>
      <c r="F10" s="45">
        <v>2299648</v>
      </c>
      <c r="G10" s="140">
        <v>65.8</v>
      </c>
      <c r="H10" s="45">
        <v>2218953</v>
      </c>
      <c r="I10" s="140">
        <v>67.2</v>
      </c>
    </row>
    <row r="11" spans="1:9" ht="12.75" customHeight="1">
      <c r="A11" s="213">
        <v>28</v>
      </c>
      <c r="B11" s="213" t="s">
        <v>536</v>
      </c>
      <c r="C11" s="220">
        <v>40</v>
      </c>
      <c r="D11" s="45">
        <v>230554</v>
      </c>
      <c r="E11" s="140">
        <v>1.6</v>
      </c>
      <c r="F11" s="45">
        <v>19071</v>
      </c>
      <c r="G11" s="140">
        <v>-17.5</v>
      </c>
      <c r="H11" s="45">
        <v>9750</v>
      </c>
      <c r="I11" s="140">
        <v>54.6</v>
      </c>
    </row>
    <row r="12" spans="1:9" ht="12.75" customHeight="1">
      <c r="A12" s="213">
        <v>29</v>
      </c>
      <c r="B12" s="213" t="s">
        <v>537</v>
      </c>
      <c r="C12" s="220">
        <v>133</v>
      </c>
      <c r="D12" s="45">
        <v>3457411</v>
      </c>
      <c r="E12" s="140">
        <v>8.4</v>
      </c>
      <c r="F12" s="45">
        <v>1949234</v>
      </c>
      <c r="G12" s="140">
        <v>10.4</v>
      </c>
      <c r="H12" s="45">
        <v>697851</v>
      </c>
      <c r="I12" s="140">
        <v>22.3</v>
      </c>
    </row>
    <row r="13" spans="1:9" ht="12.75" customHeight="1">
      <c r="A13" s="213">
        <v>31</v>
      </c>
      <c r="B13" s="213" t="s">
        <v>538</v>
      </c>
      <c r="C13" s="220">
        <v>37</v>
      </c>
      <c r="D13" s="45">
        <v>521161</v>
      </c>
      <c r="E13" s="140">
        <v>45.7</v>
      </c>
      <c r="F13" s="221">
        <v>135711</v>
      </c>
      <c r="G13" s="140">
        <v>160.8</v>
      </c>
      <c r="H13" s="221">
        <v>53510</v>
      </c>
      <c r="I13" s="140">
        <v>94.4</v>
      </c>
    </row>
    <row r="14" spans="1:9" ht="12.75" customHeight="1">
      <c r="A14" s="213"/>
      <c r="B14" s="213" t="s">
        <v>551</v>
      </c>
      <c r="C14" s="220"/>
      <c r="D14" s="45"/>
      <c r="E14" s="140"/>
      <c r="F14" s="45"/>
      <c r="G14" s="140"/>
      <c r="H14" s="45"/>
      <c r="I14" s="140"/>
    </row>
    <row r="15" spans="1:9" ht="12.75" customHeight="1">
      <c r="A15" s="213">
        <v>33</v>
      </c>
      <c r="B15" s="213" t="s">
        <v>539</v>
      </c>
      <c r="C15" s="220">
        <v>54</v>
      </c>
      <c r="D15" s="45">
        <v>1025082</v>
      </c>
      <c r="E15" s="140">
        <v>8.6</v>
      </c>
      <c r="F15" s="221">
        <v>684028</v>
      </c>
      <c r="G15" s="140">
        <v>12.6</v>
      </c>
      <c r="H15" s="221">
        <v>285508</v>
      </c>
      <c r="I15" s="140">
        <v>9.7</v>
      </c>
    </row>
    <row r="16" spans="1:9" ht="12.75" customHeight="1">
      <c r="A16" s="213"/>
      <c r="B16" s="213" t="s">
        <v>540</v>
      </c>
      <c r="C16" s="220"/>
      <c r="D16" s="45"/>
      <c r="E16" s="140"/>
      <c r="F16" s="45"/>
      <c r="G16" s="140"/>
      <c r="H16" s="45"/>
      <c r="I16" s="140"/>
    </row>
    <row r="17" spans="1:9" ht="12.75" customHeight="1">
      <c r="A17" s="214" t="s">
        <v>517</v>
      </c>
      <c r="B17" s="214" t="s">
        <v>549</v>
      </c>
      <c r="C17" s="220">
        <v>10</v>
      </c>
      <c r="D17" s="45">
        <v>853521</v>
      </c>
      <c r="E17" s="140">
        <v>-12.3</v>
      </c>
      <c r="F17" s="47" t="s">
        <v>519</v>
      </c>
      <c r="G17" s="138" t="s">
        <v>519</v>
      </c>
      <c r="H17" s="47" t="s">
        <v>519</v>
      </c>
      <c r="I17" s="138" t="s">
        <v>519</v>
      </c>
    </row>
    <row r="18" spans="1:9" ht="12.75" customHeight="1">
      <c r="A18" s="214" t="s">
        <v>518</v>
      </c>
      <c r="B18" s="214" t="s">
        <v>541</v>
      </c>
      <c r="C18" s="220">
        <v>5</v>
      </c>
      <c r="D18" s="45">
        <v>6450489</v>
      </c>
      <c r="E18" s="140">
        <v>-19.5</v>
      </c>
      <c r="F18" s="45">
        <v>5188942</v>
      </c>
      <c r="G18" s="140">
        <v>-25.2</v>
      </c>
      <c r="H18" s="131">
        <v>4581604</v>
      </c>
      <c r="I18" s="140">
        <v>-28.2</v>
      </c>
    </row>
    <row r="19" spans="1:19" s="8" customFormat="1" ht="12.75" customHeight="1">
      <c r="A19" s="317" t="s">
        <v>542</v>
      </c>
      <c r="B19" s="318"/>
      <c r="C19" s="222">
        <v>503</v>
      </c>
      <c r="D19" s="223">
        <v>23217431</v>
      </c>
      <c r="E19" s="138">
        <v>11</v>
      </c>
      <c r="F19" s="223">
        <v>12166025</v>
      </c>
      <c r="G19" s="138">
        <v>-4.3</v>
      </c>
      <c r="H19" s="223">
        <v>8888314</v>
      </c>
      <c r="I19" s="138">
        <v>-7.2</v>
      </c>
      <c r="J19" s="118"/>
      <c r="K19" s="118"/>
      <c r="L19" s="118"/>
      <c r="M19" s="118"/>
      <c r="N19" s="118"/>
      <c r="O19" s="118"/>
      <c r="P19" s="118"/>
      <c r="Q19" s="118"/>
      <c r="R19" s="118"/>
      <c r="S19" s="118"/>
    </row>
    <row r="20" spans="1:9" ht="12.75" customHeight="1">
      <c r="A20" s="41" t="s">
        <v>543</v>
      </c>
      <c r="B20" s="215" t="s">
        <v>530</v>
      </c>
      <c r="C20" s="220">
        <v>172</v>
      </c>
      <c r="D20" s="45">
        <v>9446725</v>
      </c>
      <c r="E20" s="140">
        <v>58.5</v>
      </c>
      <c r="F20" s="45">
        <v>3397728</v>
      </c>
      <c r="G20" s="140">
        <v>44.9</v>
      </c>
      <c r="H20" s="45">
        <v>2690851</v>
      </c>
      <c r="I20" s="140">
        <v>55.8</v>
      </c>
    </row>
    <row r="21" spans="1:9" ht="12.75" customHeight="1">
      <c r="A21" s="41" t="s">
        <v>529</v>
      </c>
      <c r="B21" s="216" t="s">
        <v>531</v>
      </c>
      <c r="C21" s="220">
        <v>237</v>
      </c>
      <c r="D21" s="45">
        <v>12224510</v>
      </c>
      <c r="E21" s="140">
        <v>-10.2</v>
      </c>
      <c r="F21" s="45">
        <v>8244172</v>
      </c>
      <c r="G21" s="140">
        <v>-16.3</v>
      </c>
      <c r="H21" s="45">
        <v>5730801</v>
      </c>
      <c r="I21" s="140">
        <v>-22.9</v>
      </c>
    </row>
    <row r="22" spans="1:9" ht="12.75" customHeight="1">
      <c r="A22" s="41" t="s">
        <v>529</v>
      </c>
      <c r="B22" s="216" t="s">
        <v>532</v>
      </c>
      <c r="C22" s="220">
        <v>9</v>
      </c>
      <c r="D22" s="45">
        <v>147496</v>
      </c>
      <c r="E22" s="140">
        <v>-0.1</v>
      </c>
      <c r="F22" s="223" t="s">
        <v>519</v>
      </c>
      <c r="G22" s="138" t="s">
        <v>519</v>
      </c>
      <c r="H22" s="47" t="s">
        <v>519</v>
      </c>
      <c r="I22" s="138" t="s">
        <v>519</v>
      </c>
    </row>
    <row r="23" spans="1:9" ht="12.75" customHeight="1">
      <c r="A23" s="41" t="s">
        <v>529</v>
      </c>
      <c r="B23" s="41" t="s">
        <v>533</v>
      </c>
      <c r="C23" s="220">
        <v>85</v>
      </c>
      <c r="D23" s="45">
        <v>1398700</v>
      </c>
      <c r="E23" s="140">
        <v>16</v>
      </c>
      <c r="F23" s="223" t="s">
        <v>519</v>
      </c>
      <c r="G23" s="138" t="s">
        <v>519</v>
      </c>
      <c r="H23" s="47" t="s">
        <v>519</v>
      </c>
      <c r="I23" s="138" t="s">
        <v>519</v>
      </c>
    </row>
    <row r="24" spans="1:9" ht="12.75" customHeight="1">
      <c r="A24" s="41"/>
      <c r="B24" s="41"/>
      <c r="C24" s="45"/>
      <c r="D24" s="45"/>
      <c r="E24" s="46"/>
      <c r="F24" s="45"/>
      <c r="G24" s="46"/>
      <c r="H24" s="47"/>
      <c r="I24" s="48"/>
    </row>
    <row r="25" spans="1:9" ht="12.75" customHeight="1">
      <c r="A25" s="35"/>
      <c r="B25" s="35"/>
      <c r="C25" s="35"/>
      <c r="D25" s="35"/>
      <c r="E25" s="35"/>
      <c r="F25" s="35"/>
      <c r="G25" s="35"/>
      <c r="H25" s="40"/>
      <c r="I25" s="35"/>
    </row>
  </sheetData>
  <mergeCells count="4">
    <mergeCell ref="F6:F7"/>
    <mergeCell ref="H6:H7"/>
    <mergeCell ref="A1:H1"/>
    <mergeCell ref="C3:C5"/>
  </mergeCells>
  <hyperlinks>
    <hyperlink ref="A2" location="Inhaltsverzeichnis!A1" display="ZURÜCK"/>
    <hyperlink ref="A8" location="'WZ-Klassifikation'!A1" display="WZ 2003"/>
  </hyperlinks>
  <printOptions horizontalCentered="1" verticalCentered="1"/>
  <pageMargins left="0" right="0" top="0" bottom="0" header="0.11811023622047245" footer="0.11811023622047245"/>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551-15</cp:lastModifiedBy>
  <cp:lastPrinted>2008-07-18T09:55:09Z</cp:lastPrinted>
  <dcterms:created xsi:type="dcterms:W3CDTF">2006-07-12T13:26:28Z</dcterms:created>
  <dcterms:modified xsi:type="dcterms:W3CDTF">2008-10-02T11:20:07Z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-1750488015</vt:i4>
  </property>
  <property fmtid="{D5CDD505-2E9C-101B-9397-08002B2CF9AE}" pid="4" name="_EmailSubject">
    <vt:lpwstr>Korrektur</vt:lpwstr>
  </property>
  <property fmtid="{D5CDD505-2E9C-101B-9397-08002B2CF9AE}" pid="5" name="_AuthorEmail">
    <vt:lpwstr>Yvonne.Bandelow@statistik-nord.de</vt:lpwstr>
  </property>
  <property fmtid="{D5CDD505-2E9C-101B-9397-08002B2CF9AE}" pid="6" name="_AuthorEmailDisplayName">
    <vt:lpwstr>Bandelow, Yvonne</vt:lpwstr>
  </property>
  <property fmtid="{D5CDD505-2E9C-101B-9397-08002B2CF9AE}" pid="7" name="_ReviewingToolsShownOnce">
    <vt:lpwstr/>
  </property>
</Properties>
</file>