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50" i="5" l="1"/>
  <c r="D20" i="5"/>
  <c r="D35" i="5"/>
  <c r="D27" i="5"/>
  <c r="D34" i="5"/>
  <c r="D42" i="5"/>
  <c r="G13" i="5"/>
  <c r="G35" i="5"/>
  <c r="G34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<sst xmlns="http://schemas.openxmlformats.org/spreadsheetml/2006/main" count="147" uniqueCount="123">
  <si>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</si>
  <si>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</si>
  <si>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</si>
  <si>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</si>
  <si>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</si>
  <si>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</si>
  <si>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</si>
  <si>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</si>
  <si>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</si>
  <si>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</si>
  <si>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</si>
  <si>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</si>
  <si>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</si>
  <si>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</si>
  <si>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</si>
  <si>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</si>
  <si>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</si>
  <si>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</si>
  <si>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</si>
  <si>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</si>
  <si>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</si>
  <si>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</si>
  <si>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</si>
  <si>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</si>
  <si>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</si>
  <si>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</si>
  <si>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</si>
  <si>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</si>
  <si>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</si>
  <si>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</si>
  <si>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</si>
  <si>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</si>
  <si>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</si>
  <si>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</si>
  <si>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</si>
  <si>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</si>
  <si>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</si>
  <si>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</si>
  <si>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</si>
  <si>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</si>
  <si>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</si>
  <si>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</si>
  <si>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</si>
  <si>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</si>
  <si>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</si>
  <si>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</si>
  <si>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</si>
  <si>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</si>
  <si>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</si>
  <si>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</si>
  <si>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</si>
  <si>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</si>
  <si>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</si>
  <si>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</si>
  <si>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</si>
  <si>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</si>
  <si>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</si>
  <si>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</si>
  <si>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</si>
  <si>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</si>
  <si>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</si>
  <si>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</si>
  <si>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</si>
  <si>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</si>
  <si>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</si>
  <si>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</si>
  <si>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</si>
  <si>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</si>
  <si>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</si>
  <si>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</si>
  <si>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</si>
  <si>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</si>
  <si>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</si>
  <si>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</si>
  <si>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</si>
  <si>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</si>
  <si>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</si>
  <si>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</si>
  <si>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</si>
  <si>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</si>
  <si>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</si>
  <si>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</si>
  <si>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</si>
  <si>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</si>
  <si>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</si>
  <si>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</si>
  <si>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</si>
  <si>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</si>
  <si>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</si>
  <si>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</si>
  <si>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</si>
  <si>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</si>
  <si>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</si>
  <si>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</si>
  <si>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</si>
  <si>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</si>
  <si>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April 2016</t>
  </si>
  <si>
    <t>Herausgegeben am: 26. Juli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</si>
  <si>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2016</t>
    </r>
  </si>
  <si>
    <t>Januar bis April 2016</t>
  </si>
  <si>
    <t>Januar bis April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</si>
  <si>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2016</t>
    </r>
  </si>
  <si>
    <t>April 
2016</t>
  </si>
  <si>
    <t>April 
2015</t>
  </si>
  <si>
    <t xml:space="preserve">Januar bis April </t>
  </si>
  <si>
    <t>Stand: April 2016</t>
  </si>
  <si>
    <t>Baugenehmigungen für Wohngebäude insgesamt 
ab April 2016</t>
  </si>
  <si>
    <t>April 2016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</si>
  <si>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</si>
  <si>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</si>
  <si>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</si>
  <si>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</si>
  <si>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</si>
  <si>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</si>
  <si>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</si>
  <si>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</si>
  <si>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</si>
  <si>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</si>
  <si>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</si>
  <si>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</si>
  <si>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2016</t>
  </si>
  <si>
    <t>Kennziffer: F II 1 - m 4/16 HH</t>
  </si>
  <si>
    <t xml:space="preserve">© Statistisches Amt für Hamburg und Schleswig-Holstein, Hamburg 2016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</si>
</sst>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236</c:v>
                </c:pt>
                <c:pt idx="1">
                  <c:v>183</c:v>
                </c:pt>
                <c:pt idx="2">
                  <c:v>163</c:v>
                </c:pt>
                <c:pt idx="3">
                  <c:v>258</c:v>
                </c:pt>
                <c:pt idx="4">
                  <c:v>269</c:v>
                </c:pt>
                <c:pt idx="5">
                  <c:v>359</c:v>
                </c:pt>
                <c:pt idx="6">
                  <c:v>170</c:v>
                </c:pt>
                <c:pt idx="7">
                  <c:v>182</c:v>
                </c:pt>
                <c:pt idx="8">
                  <c:v>317</c:v>
                </c:pt>
                <c:pt idx="9">
                  <c:v>157</c:v>
                </c:pt>
                <c:pt idx="10">
                  <c:v>122</c:v>
                </c:pt>
                <c:pt idx="11">
                  <c:v>113</c:v>
                </c:pt>
                <c:pt idx="12">
                  <c:v>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651</c:v>
                </c:pt>
                <c:pt idx="1">
                  <c:v>827</c:v>
                </c:pt>
                <c:pt idx="2">
                  <c:v>398</c:v>
                </c:pt>
                <c:pt idx="3">
                  <c:v>1387</c:v>
                </c:pt>
                <c:pt idx="4">
                  <c:v>939</c:v>
                </c:pt>
                <c:pt idx="5">
                  <c:v>966</c:v>
                </c:pt>
                <c:pt idx="6">
                  <c:v>455</c:v>
                </c:pt>
                <c:pt idx="7">
                  <c:v>583</c:v>
                </c:pt>
                <c:pt idx="8">
                  <c:v>858</c:v>
                </c:pt>
                <c:pt idx="9">
                  <c:v>685</c:v>
                </c:pt>
                <c:pt idx="10">
                  <c:v>353</c:v>
                </c:pt>
                <c:pt idx="11">
                  <c:v>383</c:v>
                </c:pt>
                <c:pt idx="12">
                  <c:v>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76704"/>
        <c:axId val="61578240"/>
      </c:lineChart>
      <c:catAx>
        <c:axId val="61576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1578240"/>
        <c:crosses val="autoZero"/>
        <c:auto val="1"/>
        <c:lblAlgn val="ctr"/>
        <c:lblOffset val="100"/>
        <c:noMultiLvlLbl val="0"/>
      </c:catAx>
      <c:valAx>
        <c:axId val="615782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15767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47621</xdr:rowOff>
    </xdr:from>
    <xdr:to>
      <xdr:col>7</xdr:col>
      <xdr:colOff>744822</xdr:colOff>
      <xdr:row>53</xdr:row>
      <xdr:rowOff>114475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0</v>
      </c>
    </row>
    <row r="4" spans="1:8" ht="20.45" customHeight="1" x14ac:dyDescent="0.3">
      <c r="A4" s="1" t="s">
        <v>1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5" spans="1:8" ht="22.9" x14ac:dyDescent="0.25">
      <c r="H15" s="6" t="s">
        <v>2</v>
      </c>
    </row>
    <row r="16" spans="1:8" ht="15" x14ac:dyDescent="0.25">
      <c r="H16" s="7" t="s">
        <v>121</v>
      </c>
    </row>
    <row r="17" spans="1:8" ht="13.15" x14ac:dyDescent="0.25">
      <c r="G17" s="8"/>
    </row>
    <row r="18" spans="1:8" ht="34.9" x14ac:dyDescent="0.55000000000000004">
      <c r="H18" s="78" t="s">
        <v>83</v>
      </c>
    </row>
    <row r="19" spans="1:8" ht="34.9" x14ac:dyDescent="0.55000000000000004">
      <c r="H19" s="78" t="s">
        <v>96</v>
      </c>
    </row>
    <row r="20" spans="1:8" ht="16.899999999999999" x14ac:dyDescent="0.3">
      <c r="A20" s="9"/>
      <c r="B20" s="9"/>
      <c r="C20" s="9"/>
      <c r="D20" s="9"/>
      <c r="E20" s="9"/>
      <c r="F20" s="9"/>
      <c r="G20" s="8"/>
    </row>
    <row r="21" spans="1:8" ht="13.9" x14ac:dyDescent="0.25">
      <c r="H21" s="10" t="s">
        <v>97</v>
      </c>
    </row>
    <row r="22" spans="1:8" ht="16.899999999999999" x14ac:dyDescent="0.3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94" t="s">
        <v>3</v>
      </c>
      <c r="B1" s="94"/>
      <c r="C1" s="94"/>
      <c r="D1" s="94"/>
      <c r="E1" s="94"/>
      <c r="F1" s="94"/>
      <c r="G1" s="94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95" t="s">
        <v>4</v>
      </c>
      <c r="B3" s="96"/>
      <c r="C3" s="96"/>
      <c r="D3" s="96"/>
      <c r="E3" s="96"/>
      <c r="F3" s="96"/>
      <c r="G3" s="96"/>
    </row>
    <row r="4" spans="1:7" ht="13.15" x14ac:dyDescent="0.25">
      <c r="A4" s="97"/>
      <c r="B4" s="97"/>
      <c r="C4" s="97"/>
      <c r="D4" s="97"/>
      <c r="E4" s="97"/>
      <c r="F4" s="97"/>
      <c r="G4" s="97"/>
    </row>
    <row r="5" spans="1:7" ht="13.15" x14ac:dyDescent="0.25">
      <c r="A5" s="12" t="s">
        <v>5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ht="13.15" x14ac:dyDescent="0.25">
      <c r="A11" s="100" t="s">
        <v>9</v>
      </c>
      <c r="B11" s="99"/>
      <c r="C11" s="99"/>
      <c r="D11" s="99"/>
      <c r="E11" s="99"/>
      <c r="F11" s="99"/>
      <c r="G11" s="99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100" t="s">
        <v>11</v>
      </c>
      <c r="B17" s="99"/>
      <c r="C17" s="99"/>
      <c r="D17" s="14"/>
      <c r="E17" s="14"/>
      <c r="F17" s="14"/>
      <c r="G17" s="14"/>
    </row>
    <row r="18" spans="1:7" ht="13.15" x14ac:dyDescent="0.25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ht="13.15" x14ac:dyDescent="0.25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8" t="s">
        <v>15</v>
      </c>
      <c r="B21" s="99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ht="13.15" x14ac:dyDescent="0.25">
      <c r="A25" s="14"/>
      <c r="B25" s="99" t="s">
        <v>20</v>
      </c>
      <c r="C25" s="99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122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ht="13.15" x14ac:dyDescent="0.25">
      <c r="A31" s="13"/>
      <c r="B31" s="11"/>
      <c r="C31" s="11"/>
      <c r="D31" s="11"/>
      <c r="E31" s="11"/>
      <c r="F31" s="11"/>
      <c r="G31" s="11"/>
    </row>
    <row r="32" spans="1:7" ht="13.15" x14ac:dyDescent="0.25">
      <c r="A32" s="11"/>
      <c r="B32" s="11"/>
      <c r="C32" s="11"/>
      <c r="D32" s="11"/>
      <c r="E32" s="11"/>
      <c r="F32" s="11"/>
      <c r="G32" s="11"/>
    </row>
    <row r="33" spans="1:7" ht="13.15" x14ac:dyDescent="0.25">
      <c r="A33" s="11"/>
      <c r="B33" s="11"/>
      <c r="C33" s="11"/>
      <c r="D33" s="11"/>
      <c r="E33" s="11"/>
      <c r="F33" s="11"/>
      <c r="G33" s="11"/>
    </row>
    <row r="34" spans="1:7" ht="13.15" x14ac:dyDescent="0.25">
      <c r="A34" s="11"/>
      <c r="B34" s="11"/>
      <c r="C34" s="11"/>
      <c r="D34" s="11"/>
      <c r="E34" s="11"/>
      <c r="F34" s="11"/>
      <c r="G34" s="11"/>
    </row>
    <row r="35" spans="1:7" ht="13.15" x14ac:dyDescent="0.25">
      <c r="A35" s="11"/>
      <c r="B35" s="11"/>
      <c r="C35" s="11"/>
      <c r="D35" s="11"/>
      <c r="E35" s="11"/>
      <c r="F35" s="11"/>
      <c r="G35" s="11"/>
    </row>
    <row r="36" spans="1:7" ht="13.15" x14ac:dyDescent="0.25">
      <c r="A36" s="11"/>
      <c r="B36" s="11"/>
      <c r="C36" s="11"/>
      <c r="D36" s="11"/>
      <c r="E36" s="11"/>
      <c r="F36" s="11"/>
      <c r="G36" s="11"/>
    </row>
    <row r="37" spans="1:7" ht="13.15" x14ac:dyDescent="0.25">
      <c r="A37" s="11"/>
      <c r="B37" s="11"/>
      <c r="C37" s="11"/>
      <c r="D37" s="11"/>
      <c r="E37" s="11"/>
      <c r="F37" s="11"/>
      <c r="G37" s="11"/>
    </row>
    <row r="38" spans="1:7" ht="13.15" x14ac:dyDescent="0.25">
      <c r="A38" s="11"/>
      <c r="B38" s="11"/>
      <c r="C38" s="11"/>
      <c r="D38" s="11"/>
      <c r="E38" s="11"/>
      <c r="F38" s="11"/>
      <c r="G38" s="11"/>
    </row>
    <row r="39" spans="1:7" ht="13.15" x14ac:dyDescent="0.25">
      <c r="A39" s="11"/>
      <c r="B39" s="11"/>
      <c r="C39" s="11"/>
      <c r="D39" s="11"/>
      <c r="E39" s="11"/>
      <c r="F39" s="11"/>
      <c r="G39" s="11"/>
    </row>
    <row r="40" spans="1:7" ht="13.15" x14ac:dyDescent="0.25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ht="13.15" x14ac:dyDescent="0.25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4/16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5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84</v>
      </c>
      <c r="B8" s="80">
        <v>2</v>
      </c>
      <c r="C8" s="80">
        <v>3</v>
      </c>
      <c r="D8" s="80">
        <v>0</v>
      </c>
      <c r="E8" s="80">
        <v>0</v>
      </c>
      <c r="F8" s="80">
        <v>0</v>
      </c>
      <c r="G8" s="80">
        <f t="shared" ref="G8:G14" si="0">E8+F8</f>
        <v>0</v>
      </c>
      <c r="H8" s="80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85</v>
      </c>
      <c r="B9" s="80">
        <v>11</v>
      </c>
      <c r="C9" s="80">
        <v>4</v>
      </c>
      <c r="D9" s="80">
        <v>12</v>
      </c>
      <c r="E9" s="80">
        <v>2</v>
      </c>
      <c r="F9" s="80">
        <v>0</v>
      </c>
      <c r="G9" s="80">
        <f t="shared" si="0"/>
        <v>2</v>
      </c>
      <c r="H9" s="80">
        <v>9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32</v>
      </c>
      <c r="C10" s="80">
        <v>3</v>
      </c>
      <c r="D10" s="80">
        <v>76</v>
      </c>
      <c r="E10" s="80">
        <v>12</v>
      </c>
      <c r="F10" s="80">
        <v>0</v>
      </c>
      <c r="G10" s="80">
        <f t="shared" si="0"/>
        <v>12</v>
      </c>
      <c r="H10" s="80">
        <v>60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33" t="s">
        <v>87</v>
      </c>
      <c r="B11" s="80">
        <v>24</v>
      </c>
      <c r="C11" s="80">
        <v>5</v>
      </c>
      <c r="D11" s="80">
        <v>59</v>
      </c>
      <c r="E11" s="80">
        <v>8</v>
      </c>
      <c r="F11" s="80">
        <v>0</v>
      </c>
      <c r="G11" s="80">
        <f t="shared" si="0"/>
        <v>8</v>
      </c>
      <c r="H11" s="80">
        <v>51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3" t="s">
        <v>88</v>
      </c>
      <c r="B12" s="80">
        <v>147</v>
      </c>
      <c r="C12" s="80">
        <v>11</v>
      </c>
      <c r="D12" s="80">
        <v>316</v>
      </c>
      <c r="E12" s="80">
        <v>78</v>
      </c>
      <c r="F12" s="80">
        <v>8</v>
      </c>
      <c r="G12" s="80">
        <f t="shared" si="0"/>
        <v>86</v>
      </c>
      <c r="H12" s="80">
        <v>210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6" t="s">
        <v>89</v>
      </c>
      <c r="B13" s="80">
        <v>19</v>
      </c>
      <c r="C13" s="80">
        <v>2</v>
      </c>
      <c r="D13" s="80">
        <v>18</v>
      </c>
      <c r="E13" s="80">
        <v>15</v>
      </c>
      <c r="F13" s="80">
        <v>0</v>
      </c>
      <c r="G13" s="80">
        <f t="shared" si="0"/>
        <v>15</v>
      </c>
      <c r="H13" s="80">
        <v>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6" t="s">
        <v>90</v>
      </c>
      <c r="B14" s="80">
        <v>33</v>
      </c>
      <c r="C14" s="80">
        <v>1</v>
      </c>
      <c r="D14" s="80">
        <v>261</v>
      </c>
      <c r="E14" s="80">
        <v>23</v>
      </c>
      <c r="F14" s="80">
        <v>0</v>
      </c>
      <c r="G14" s="80">
        <f t="shared" si="0"/>
        <v>23</v>
      </c>
      <c r="H14" s="80">
        <v>65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92</v>
      </c>
      <c r="B16" s="80">
        <v>268</v>
      </c>
      <c r="C16" s="80">
        <v>29</v>
      </c>
      <c r="D16" s="80">
        <v>742</v>
      </c>
      <c r="E16" s="80">
        <v>138</v>
      </c>
      <c r="F16" s="80">
        <v>8</v>
      </c>
      <c r="G16" s="80">
        <f>E16+F16</f>
        <v>146</v>
      </c>
      <c r="H16" s="80">
        <v>398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3.15" x14ac:dyDescent="0.25">
      <c r="A18" s="39" t="s">
        <v>99</v>
      </c>
      <c r="B18" s="80">
        <v>660</v>
      </c>
      <c r="C18" s="80">
        <v>60</v>
      </c>
      <c r="D18" s="80">
        <v>2163</v>
      </c>
      <c r="E18" s="80">
        <v>310</v>
      </c>
      <c r="F18" s="80">
        <v>56</v>
      </c>
      <c r="G18" s="80">
        <f>E18+F18</f>
        <v>366</v>
      </c>
      <c r="H18" s="80">
        <v>1485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3.15" x14ac:dyDescent="0.25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40" t="s">
        <v>100</v>
      </c>
      <c r="B20" s="80">
        <v>658</v>
      </c>
      <c r="C20" s="80">
        <v>73</v>
      </c>
      <c r="D20" s="80">
        <v>2221</v>
      </c>
      <c r="E20" s="80">
        <v>279</v>
      </c>
      <c r="F20" s="80">
        <v>62</v>
      </c>
      <c r="G20" s="80">
        <f>E20+F20</f>
        <v>341</v>
      </c>
      <c r="H20" s="80">
        <v>1569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40" t="s">
        <v>53</v>
      </c>
      <c r="B21" s="80">
        <f>(B18)-(B20)</f>
        <v>2</v>
      </c>
      <c r="C21" s="80">
        <f>(C18)-(C20)</f>
        <v>-13</v>
      </c>
      <c r="D21" s="80">
        <f>(D18)-(D20)</f>
        <v>-58</v>
      </c>
      <c r="E21" s="80">
        <f>(E18)-(E20)</f>
        <v>31</v>
      </c>
      <c r="F21" s="80">
        <f>(F18)-(F20)</f>
        <v>-6</v>
      </c>
      <c r="G21" s="80">
        <f>E21+F21</f>
        <v>25</v>
      </c>
      <c r="H21" s="80">
        <f>(H18)-(H20)</f>
        <v>-84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0.303951367781155</v>
      </c>
      <c r="C22" s="81">
        <f t="shared" si="1"/>
        <v>-17.80821917808219</v>
      </c>
      <c r="D22" s="81">
        <f t="shared" si="1"/>
        <v>-2.6114362899594776</v>
      </c>
      <c r="E22" s="81">
        <f t="shared" si="1"/>
        <v>11.111111111111111</v>
      </c>
      <c r="F22" s="81">
        <f t="shared" si="1"/>
        <v>-9.67741935483871</v>
      </c>
      <c r="G22" s="81">
        <f t="shared" si="1"/>
        <v>7.3313782991202352</v>
      </c>
      <c r="H22" s="81">
        <f t="shared" si="1"/>
        <v>-5.353728489483748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5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ht="13.15" x14ac:dyDescent="0.25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ht="13.15" x14ac:dyDescent="0.25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185</v>
      </c>
      <c r="C9" s="83">
        <v>167</v>
      </c>
      <c r="D9" s="84">
        <f>IF(AND(C9&gt;0,B9&gt;0),(B9/C9%)-100,"x  ")</f>
        <v>10.778443113772454</v>
      </c>
      <c r="E9" s="82">
        <v>473</v>
      </c>
      <c r="F9" s="83">
        <v>438</v>
      </c>
      <c r="G9" s="84">
        <f>IF(AND(F9&gt;0,E9&gt;0),(E9/F9%)-100,"x  ")</f>
        <v>7.9908675799086808</v>
      </c>
      <c r="H9" s="49"/>
    </row>
    <row r="10" spans="1:26" ht="13.15" x14ac:dyDescent="0.25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59</v>
      </c>
      <c r="B11" s="82">
        <v>138</v>
      </c>
      <c r="C11" s="83">
        <v>121</v>
      </c>
      <c r="D11" s="84">
        <f>IF(AND(C11&gt;0,B11&gt;0),(B11/C11%)-100,"x  ")</f>
        <v>14.049586776859513</v>
      </c>
      <c r="E11" s="82">
        <v>310</v>
      </c>
      <c r="F11" s="83">
        <v>279</v>
      </c>
      <c r="G11" s="84">
        <f>IF(AND(F11&gt;0,E11&gt;0),(E11/F11%)-100,"x  ")</f>
        <v>11.111111111111114</v>
      </c>
      <c r="H11" s="49"/>
    </row>
    <row r="12" spans="1:26" ht="13.15" hidden="1" x14ac:dyDescent="0.25">
      <c r="A12" s="55" t="s">
        <v>60</v>
      </c>
      <c r="B12" s="82">
        <v>4</v>
      </c>
      <c r="C12" s="83">
        <v>10</v>
      </c>
      <c r="D12" s="84">
        <f>IF(AND(C12&gt;0,B12&gt;0),(B12/C12%)-100,"x  ")</f>
        <v>-60</v>
      </c>
      <c r="E12" s="82">
        <v>28</v>
      </c>
      <c r="F12" s="83">
        <v>31</v>
      </c>
      <c r="G12" s="84">
        <f>IF(AND(F12&gt;0,E12&gt;0),(E12/F12%)-100,"x  ")</f>
        <v>-9.6774193548387046</v>
      </c>
      <c r="H12" s="49"/>
    </row>
    <row r="13" spans="1:26" ht="13.15" x14ac:dyDescent="0.25">
      <c r="A13" s="55" t="s">
        <v>61</v>
      </c>
      <c r="B13" s="82">
        <f>(B11)+(B12)</f>
        <v>142</v>
      </c>
      <c r="C13" s="83">
        <f>(C11)+(C12)</f>
        <v>131</v>
      </c>
      <c r="D13" s="84">
        <f>IF(AND(C13&gt;0,B13&gt;0),(B13/C13%)-100,"x  ")</f>
        <v>8.3969465648854964</v>
      </c>
      <c r="E13" s="82">
        <f>(E11)+(E12)</f>
        <v>338</v>
      </c>
      <c r="F13" s="83">
        <f>(F11)+(F12)</f>
        <v>310</v>
      </c>
      <c r="G13" s="84">
        <f>IF(AND(F13&gt;0,E13&gt;0),(E13/F13%)-100,"x  ")</f>
        <v>9.0322580645161281</v>
      </c>
      <c r="H13" s="56"/>
    </row>
    <row r="14" spans="1:26" ht="13.15" x14ac:dyDescent="0.25">
      <c r="A14" s="55" t="s">
        <v>62</v>
      </c>
      <c r="B14" s="82">
        <v>43</v>
      </c>
      <c r="C14" s="83">
        <v>36</v>
      </c>
      <c r="D14" s="84">
        <f>IF(AND(C14&gt;0,B14&gt;0),(B14/C14%)-100,"x  ")</f>
        <v>19.444444444444443</v>
      </c>
      <c r="E14" s="82">
        <v>135</v>
      </c>
      <c r="F14" s="83">
        <v>128</v>
      </c>
      <c r="G14" s="84">
        <f>IF(AND(F14&gt;0,E14&gt;0),(E14/F14%)-100,"x  ")</f>
        <v>5.46875</v>
      </c>
      <c r="H14" s="57"/>
    </row>
    <row r="15" spans="1:26" x14ac:dyDescent="0.2">
      <c r="A15" s="55" t="s">
        <v>63</v>
      </c>
      <c r="B15" s="82">
        <v>18</v>
      </c>
      <c r="C15" s="83">
        <v>23</v>
      </c>
      <c r="D15" s="84">
        <f>IF(AND(C15&gt;0,B15&gt;0),(B15/C15%)-100,"x  ")</f>
        <v>-21.739130434782609</v>
      </c>
      <c r="E15" s="82">
        <v>53</v>
      </c>
      <c r="F15" s="83">
        <v>58</v>
      </c>
      <c r="G15" s="84">
        <f>IF(AND(F15&gt;0,E15&gt;0),(E15/F15%)-100,"x  ")</f>
        <v>-8.6206896551724128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256.20999999999998</v>
      </c>
      <c r="C17" s="85">
        <v>294.99200000000002</v>
      </c>
      <c r="D17" s="84">
        <f>IF(AND(C17&gt;0,B17&gt;0),(B17/C17%)-100,"x  ")</f>
        <v>-13.146797201280052</v>
      </c>
      <c r="E17" s="82">
        <v>830.54</v>
      </c>
      <c r="F17" s="83">
        <v>903.24099999999999</v>
      </c>
      <c r="G17" s="84">
        <f>IF(AND(F17&gt;0,E17&gt;0),(E17/F17%)-100,"x  ")</f>
        <v>-8.0489038916524009</v>
      </c>
      <c r="H17" s="49"/>
    </row>
    <row r="18" spans="1:8" ht="13.15" hidden="1" x14ac:dyDescent="0.25">
      <c r="A18" s="60" t="s">
        <v>65</v>
      </c>
      <c r="B18" s="85">
        <v>95.244</v>
      </c>
      <c r="C18" s="85">
        <v>88.628</v>
      </c>
      <c r="D18" s="84">
        <f>IF(AND(C18&gt;0,B18&gt;0),(B18/C18%)-100,"x  ")</f>
        <v>7.4649095094101199</v>
      </c>
      <c r="E18" s="82">
        <v>218.547</v>
      </c>
      <c r="F18" s="83">
        <v>220.547</v>
      </c>
      <c r="G18" s="84">
        <f>IF(AND(F18&gt;0,E18&gt;0),(E18/F18%)-100,"x  ")</f>
        <v>-0.9068361845774433</v>
      </c>
      <c r="H18" s="49"/>
    </row>
    <row r="19" spans="1:8" ht="13.15" hidden="1" x14ac:dyDescent="0.25">
      <c r="A19" s="60" t="s">
        <v>66</v>
      </c>
      <c r="B19" s="85">
        <v>5.4790000000000001</v>
      </c>
      <c r="C19" s="85">
        <v>9.3689999999999998</v>
      </c>
      <c r="D19" s="84">
        <f>IF(AND(C19&gt;0,B19&gt;0),(B19/C19%)-100,"x  ")</f>
        <v>-41.519906073220191</v>
      </c>
      <c r="E19" s="82">
        <v>29.22</v>
      </c>
      <c r="F19" s="83">
        <v>34.149000000000001</v>
      </c>
      <c r="G19" s="84">
        <f>IF(AND(F19&gt;0,E19&gt;0),(E19/F19%)-100,"x  ")</f>
        <v>-14.433804796626561</v>
      </c>
      <c r="H19" s="49"/>
    </row>
    <row r="20" spans="1:8" x14ac:dyDescent="0.2">
      <c r="A20" s="60" t="s">
        <v>67</v>
      </c>
      <c r="B20" s="86">
        <f>(B18)+(B19)</f>
        <v>100.723</v>
      </c>
      <c r="C20" s="86">
        <f>(C18)+(C19)</f>
        <v>97.997</v>
      </c>
      <c r="D20" s="84">
        <f>IF(AND(C20&gt;0,B20&gt;0),(B20/C20%)-100,"x  ")</f>
        <v>2.7817178076879827</v>
      </c>
      <c r="E20" s="82">
        <f>(E18)+(E19)</f>
        <v>247.767</v>
      </c>
      <c r="F20" s="83">
        <f>(F18)+(F19)</f>
        <v>254.696</v>
      </c>
      <c r="G20" s="84">
        <f>IF(AND(F20&gt;0,E20&gt;0),(E20/F20%)-100,"x  ")</f>
        <v>-2.7204981625153124</v>
      </c>
      <c r="H20" s="56"/>
    </row>
    <row r="21" spans="1:8" x14ac:dyDescent="0.2">
      <c r="A21" s="60" t="s">
        <v>68</v>
      </c>
      <c r="B21" s="85">
        <v>155.48699999999999</v>
      </c>
      <c r="C21" s="85">
        <v>196.995</v>
      </c>
      <c r="D21" s="84">
        <f>IF(AND(C21&gt;0,B21&gt;0),(B21/C21%)-100,"x  ")</f>
        <v>-21.070585547856552</v>
      </c>
      <c r="E21" s="82">
        <v>582.77300000000002</v>
      </c>
      <c r="F21" s="83">
        <v>648.54499999999996</v>
      </c>
      <c r="G21" s="84">
        <f>IF(AND(F21&gt;0,E21&gt;0),(E21/F21%)-100,"x  ")</f>
        <v>-10.141470522477221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69</v>
      </c>
      <c r="B23" s="85">
        <v>72.751999999999995</v>
      </c>
      <c r="C23" s="85">
        <v>67.781999999999996</v>
      </c>
      <c r="D23" s="84">
        <f>IF(AND(C23&gt;0,B23&gt;0),(B23/C23%)-100,"x  ")</f>
        <v>7.3323301171402449</v>
      </c>
      <c r="E23" s="82">
        <v>268.613</v>
      </c>
      <c r="F23" s="83">
        <v>265.66800000000001</v>
      </c>
      <c r="G23" s="84">
        <f>IF(AND(F23&gt;0,E23&gt;0),(E23/F23%)-100,"x  ")</f>
        <v>1.1085264314859131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71</v>
      </c>
      <c r="B25" s="85">
        <v>29.978999999999999</v>
      </c>
      <c r="C25" s="85">
        <v>27.765000000000001</v>
      </c>
      <c r="D25" s="84">
        <f>IF(AND(C25&gt;0,B25&gt;0),(B25/C25%)-100,"x  ")</f>
        <v>7.9740680713128</v>
      </c>
      <c r="E25" s="82">
        <v>70.063999999999993</v>
      </c>
      <c r="F25" s="83">
        <v>70.751999999999995</v>
      </c>
      <c r="G25" s="84">
        <f>IF(AND(F25&gt;0,E25&gt;0),(E25/F25%)-100,"x  ")</f>
        <v>-0.97241067390321234</v>
      </c>
      <c r="H25" s="49"/>
    </row>
    <row r="26" spans="1:8" ht="13.15" hidden="1" x14ac:dyDescent="0.25">
      <c r="A26" s="60" t="s">
        <v>72</v>
      </c>
      <c r="B26" s="85">
        <v>2.2730000000000001</v>
      </c>
      <c r="C26" s="85">
        <v>2.5430000000000001</v>
      </c>
      <c r="D26" s="84">
        <f>IF(AND(C26&gt;0,B26&gt;0),(B26/C26%)-100,"x  ")</f>
        <v>-10.617381046008646</v>
      </c>
      <c r="E26" s="82">
        <v>9.93</v>
      </c>
      <c r="F26" s="83">
        <v>10.734999999999999</v>
      </c>
      <c r="G26" s="84">
        <f>IF(AND(F26&gt;0,E26&gt;0),(E26/F26%)-100,"x  ")</f>
        <v>-7.4988355845365646</v>
      </c>
      <c r="H26" s="49"/>
    </row>
    <row r="27" spans="1:8" ht="13.15" x14ac:dyDescent="0.25">
      <c r="A27" s="55" t="s">
        <v>61</v>
      </c>
      <c r="B27" s="85">
        <f>(B25)+(B26)</f>
        <v>32.252000000000002</v>
      </c>
      <c r="C27" s="85">
        <f>(C25)+(C26)</f>
        <v>30.308</v>
      </c>
      <c r="D27" s="84">
        <f>IF(AND(C27&gt;0,B27&gt;0),(B27/C27%)-100,"x  ")</f>
        <v>6.4141480797149342</v>
      </c>
      <c r="E27" s="82">
        <f>(E25)+(E26)</f>
        <v>79.994</v>
      </c>
      <c r="F27" s="83">
        <f>(F25)+(F26)</f>
        <v>81.486999999999995</v>
      </c>
      <c r="G27" s="84">
        <f>IF(AND(F27&gt;0,E27&gt;0),(E27/F27%)-100,"x  ")</f>
        <v>-1.8321940923091944</v>
      </c>
      <c r="H27" s="56"/>
    </row>
    <row r="28" spans="1:8" ht="13.15" x14ac:dyDescent="0.25">
      <c r="A28" s="55" t="s">
        <v>62</v>
      </c>
      <c r="B28" s="85">
        <v>40.5</v>
      </c>
      <c r="C28" s="85">
        <v>37.473999999999997</v>
      </c>
      <c r="D28" s="84">
        <f>IF(AND(C28&gt;0,B28&gt;0),(B28/C28%)-100,"x  ")</f>
        <v>8.0749319528206343</v>
      </c>
      <c r="E28" s="82">
        <v>188.619</v>
      </c>
      <c r="F28" s="83">
        <v>184.18100000000001</v>
      </c>
      <c r="G28" s="84">
        <f>IF(AND(F28&gt;0,E28&gt;0),(E28/F28%)-100,"x  ")</f>
        <v>2.4095862222487625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44</v>
      </c>
      <c r="B30" s="85">
        <v>544</v>
      </c>
      <c r="C30" s="85">
        <v>565</v>
      </c>
      <c r="D30" s="84">
        <f>IF(AND(C30&gt;0,B30&gt;0),(B30/C30%)-100,"x  ")</f>
        <v>-3.7168141592920421</v>
      </c>
      <c r="E30" s="82">
        <v>1851</v>
      </c>
      <c r="F30" s="83">
        <v>1910</v>
      </c>
      <c r="G30" s="84">
        <f>IF(AND(F30&gt;0,E30&gt;0),(E30/F30%)-100,"x  ")</f>
        <v>-3.0890052356021016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74</v>
      </c>
      <c r="B34" s="85">
        <f>B11+(B12*2)</f>
        <v>146</v>
      </c>
      <c r="C34" s="85">
        <f>C11+(C12*2)</f>
        <v>141</v>
      </c>
      <c r="D34" s="84">
        <f>IF(AND(C34&gt;0,B34&gt;0),(B34/C34%)-100,"x  ")</f>
        <v>3.5460992907801483</v>
      </c>
      <c r="E34" s="82">
        <f>E11+(E12*2)</f>
        <v>366</v>
      </c>
      <c r="F34" s="83">
        <f>F11+(F12*2)</f>
        <v>341</v>
      </c>
      <c r="G34" s="84">
        <f>IF(AND(F34&gt;0,E34&gt;0),(E34/F34%)-100,"x  ")</f>
        <v>7.3313782991202316</v>
      </c>
      <c r="H34" s="56"/>
    </row>
    <row r="35" spans="1:8" ht="13.15" x14ac:dyDescent="0.25">
      <c r="A35" s="67" t="s">
        <v>75</v>
      </c>
      <c r="B35" s="85">
        <f>(B30)-(B34)</f>
        <v>398</v>
      </c>
      <c r="C35" s="85">
        <f>(C30)-(C34)</f>
        <v>424</v>
      </c>
      <c r="D35" s="84">
        <f>IF(AND(C35&gt;0,B35&gt;0),(B35/C35%)-100,"x  ")</f>
        <v>-6.1320754716981156</v>
      </c>
      <c r="E35" s="82">
        <f>(E30)-(E34)</f>
        <v>1485</v>
      </c>
      <c r="F35" s="83">
        <f>(F30)-(F34)</f>
        <v>1569</v>
      </c>
      <c r="G35" s="84">
        <f>IF(AND(F35&gt;0,E35&gt;0),(E35/F35%)-100,"x  ")</f>
        <v>-5.3537284894837427</v>
      </c>
      <c r="H35" s="57"/>
    </row>
    <row r="36" spans="1:8" ht="13.15" x14ac:dyDescent="0.25">
      <c r="A36" s="55" t="s">
        <v>76</v>
      </c>
      <c r="B36" s="85">
        <v>121</v>
      </c>
      <c r="C36" s="85">
        <v>228</v>
      </c>
      <c r="D36" s="84">
        <f>IF(AND(C36&gt;0,B36&gt;0),(B36/C36%)-100,"x  ")</f>
        <v>-46.929824561403507</v>
      </c>
      <c r="E36" s="82">
        <v>534</v>
      </c>
      <c r="F36" s="83">
        <v>608</v>
      </c>
      <c r="G36" s="84">
        <f>IF(AND(F36&gt;0,E36&gt;0),(E36/F36%)-100,"x  ")</f>
        <v>-12.171052631578945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47.015999999999998</v>
      </c>
      <c r="C38" s="86">
        <v>53.8</v>
      </c>
      <c r="D38" s="84">
        <f>IF(AND(C38&gt;0,B38&gt;0),(B38/C38%)-100,"x  ")</f>
        <v>-12.609665427509285</v>
      </c>
      <c r="E38" s="82">
        <v>160.142</v>
      </c>
      <c r="F38" s="83">
        <v>164.93299999999999</v>
      </c>
      <c r="G38" s="84">
        <f>IF(AND(F38&gt;0,E38&gt;0),(E38/F38%)-100,"x  ")</f>
        <v>-2.904815894939162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71</v>
      </c>
      <c r="B40" s="85">
        <v>19.161000000000001</v>
      </c>
      <c r="C40" s="85">
        <v>17.018000000000001</v>
      </c>
      <c r="D40" s="84">
        <f>IF(AND(C40&gt;0,B40&gt;0),(B40/C40%)-100,"x  ")</f>
        <v>12.592549065695152</v>
      </c>
      <c r="E40" s="82">
        <v>43.884</v>
      </c>
      <c r="F40" s="83">
        <v>42.381</v>
      </c>
      <c r="G40" s="84">
        <f>IF(AND(F40&gt;0,E40&gt;0),(E40/F40%)-100,"x  ")</f>
        <v>3.5464005096623481</v>
      </c>
      <c r="H40" s="49"/>
    </row>
    <row r="41" spans="1:8" ht="13.15" hidden="1" x14ac:dyDescent="0.25">
      <c r="A41" s="60" t="s">
        <v>72</v>
      </c>
      <c r="B41" s="85">
        <v>1.0469999999999999</v>
      </c>
      <c r="C41" s="85">
        <v>2.0289999999999999</v>
      </c>
      <c r="D41" s="84">
        <f>IF(AND(C41&gt;0,B41&gt;0),(B41/C41%)-100,"x  ")</f>
        <v>-48.398225726959097</v>
      </c>
      <c r="E41" s="82">
        <v>5.9109999999999996</v>
      </c>
      <c r="F41" s="83">
        <v>6.6379999999999999</v>
      </c>
      <c r="G41" s="84">
        <f>IF(AND(F41&gt;0,E41&gt;0),(E41/F41%)-100,"x  ")</f>
        <v>-10.952094004218139</v>
      </c>
      <c r="H41" s="49"/>
    </row>
    <row r="42" spans="1:8" ht="13.15" x14ac:dyDescent="0.25">
      <c r="A42" s="55" t="s">
        <v>74</v>
      </c>
      <c r="B42" s="86">
        <f>(B40)+(B41)</f>
        <v>20.208000000000002</v>
      </c>
      <c r="C42" s="86">
        <f>(C40)+(C41)</f>
        <v>19.047000000000001</v>
      </c>
      <c r="D42" s="84">
        <f>IF(AND(C42&gt;0,B42&gt;0),(B42/C42%)-100,"x  ")</f>
        <v>6.0954481020633295</v>
      </c>
      <c r="E42" s="82">
        <f>(E40)+(E41)</f>
        <v>49.795000000000002</v>
      </c>
      <c r="F42" s="83">
        <f>(F40)+(F41)</f>
        <v>49.018999999999998</v>
      </c>
      <c r="G42" s="84">
        <f>IF(AND(F42&gt;0,E42&gt;0),(E42/F42%)-100,"x  ")</f>
        <v>1.5830596299394273</v>
      </c>
      <c r="H42" s="56"/>
    </row>
    <row r="43" spans="1:8" ht="13.15" x14ac:dyDescent="0.25">
      <c r="A43" s="67" t="s">
        <v>75</v>
      </c>
      <c r="B43" s="85">
        <v>26.808</v>
      </c>
      <c r="C43" s="85">
        <v>34.753</v>
      </c>
      <c r="D43" s="84">
        <f>IF(AND(C43&gt;0,B43&gt;0),(B43/C43%)-100,"x  ")</f>
        <v>-22.861335712024868</v>
      </c>
      <c r="E43" s="82">
        <v>110.34699999999999</v>
      </c>
      <c r="F43" s="83">
        <v>115.914</v>
      </c>
      <c r="G43" s="84">
        <f>IF(AND(F43&gt;0,E43&gt;0),(E43/F43%)-100,"x  ")</f>
        <v>-4.8026985523750483</v>
      </c>
      <c r="H43" s="49"/>
    </row>
    <row r="44" spans="1:8" ht="13.15" x14ac:dyDescent="0.25">
      <c r="A44" s="55" t="s">
        <v>76</v>
      </c>
      <c r="B44" s="85">
        <v>9.5129999999999999</v>
      </c>
      <c r="C44" s="85">
        <v>19.402000000000001</v>
      </c>
      <c r="D44" s="84">
        <f>IF(AND(C44&gt;0,B44&gt;0),(B44/C44%)-100,"x  ")</f>
        <v>-50.968972270899904</v>
      </c>
      <c r="E44" s="82">
        <v>47.03</v>
      </c>
      <c r="F44" s="83">
        <v>52.011000000000003</v>
      </c>
      <c r="G44" s="84">
        <f>IF(AND(F44&gt;0,E44&gt;0),(E44/F44%)-100,"x  ")</f>
        <v>-9.5768202880160089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1997</v>
      </c>
      <c r="C46" s="86">
        <v>2092</v>
      </c>
      <c r="D46" s="84">
        <f>IF(AND(C46&gt;0,B46&gt;0),(B46/C46%)-100,"x  ")</f>
        <v>-4.5411089866156829</v>
      </c>
      <c r="E46" s="82">
        <v>6275</v>
      </c>
      <c r="F46" s="83">
        <v>6400</v>
      </c>
      <c r="G46" s="84">
        <f>IF(AND(F46&gt;0,E46&gt;0),(E46/F46%)-100,"x  ")</f>
        <v>-1.953125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71</v>
      </c>
      <c r="B48" s="85">
        <v>797</v>
      </c>
      <c r="C48" s="85">
        <v>674</v>
      </c>
      <c r="D48" s="84">
        <f>IF(AND(C48&gt;0,B48&gt;0),(B48/C48%)-100,"x  ")</f>
        <v>18.249258160237389</v>
      </c>
      <c r="E48" s="82">
        <v>1784</v>
      </c>
      <c r="F48" s="83">
        <v>1675</v>
      </c>
      <c r="G48" s="84">
        <f>IF(AND(F48&gt;0,E48&gt;0),(E48/F48%)-100,"x  ")</f>
        <v>6.5074626865671661</v>
      </c>
      <c r="H48" s="49"/>
    </row>
    <row r="49" spans="1:8" ht="13.15" hidden="1" x14ac:dyDescent="0.25">
      <c r="A49" s="60" t="s">
        <v>72</v>
      </c>
      <c r="B49" s="85">
        <v>31</v>
      </c>
      <c r="C49" s="85">
        <v>81</v>
      </c>
      <c r="D49" s="84">
        <f>IF(AND(C49&gt;0,B49&gt;0),(B49/C49%)-100,"x  ")</f>
        <v>-61.728395061728399</v>
      </c>
      <c r="E49" s="82">
        <v>248</v>
      </c>
      <c r="F49" s="83">
        <v>271</v>
      </c>
      <c r="G49" s="84">
        <f>IF(AND(F49&gt;0,E49&gt;0),(E49/F49%)-100,"x  ")</f>
        <v>-8.4870848708487046</v>
      </c>
      <c r="H49" s="49"/>
    </row>
    <row r="50" spans="1:8" ht="13.15" x14ac:dyDescent="0.25">
      <c r="A50" s="55" t="s">
        <v>74</v>
      </c>
      <c r="B50" s="85">
        <f>(B48)+(B49)</f>
        <v>828</v>
      </c>
      <c r="C50" s="85">
        <f>(C48)+(C49)</f>
        <v>755</v>
      </c>
      <c r="D50" s="84">
        <f>IF(AND(C50&gt;0,B50&gt;0),(B50/C50%)-100,"x  ")</f>
        <v>9.6688741721854399</v>
      </c>
      <c r="E50" s="82">
        <f>(E48)+(E49)</f>
        <v>2032</v>
      </c>
      <c r="F50" s="83">
        <f>(F48)+(F49)</f>
        <v>1946</v>
      </c>
      <c r="G50" s="84">
        <f>IF(AND(F50&gt;0,E50&gt;0),(E50/F50%)-100,"x  ")</f>
        <v>4.4193216855087343</v>
      </c>
      <c r="H50" s="56"/>
    </row>
    <row r="51" spans="1:8" ht="13.15" x14ac:dyDescent="0.25">
      <c r="A51" s="67" t="s">
        <v>75</v>
      </c>
      <c r="B51" s="85">
        <v>1169</v>
      </c>
      <c r="C51" s="85">
        <v>1337</v>
      </c>
      <c r="D51" s="84">
        <f>IF(AND(C51&gt;0,B51&gt;0),(B51/C51%)-100,"x  ")</f>
        <v>-12.565445026178011</v>
      </c>
      <c r="E51" s="82">
        <v>4243</v>
      </c>
      <c r="F51" s="83">
        <v>4454</v>
      </c>
      <c r="G51" s="84">
        <f>IF(AND(F51&gt;0,E51&gt;0),(E51/F51%)-100,"x  ")</f>
        <v>-4.7373147732375429</v>
      </c>
      <c r="H51" s="49"/>
    </row>
    <row r="52" spans="1:8" ht="13.15" x14ac:dyDescent="0.25">
      <c r="A52" s="68" t="s">
        <v>76</v>
      </c>
      <c r="B52" s="87">
        <v>363</v>
      </c>
      <c r="C52" s="87">
        <v>692</v>
      </c>
      <c r="D52" s="88">
        <f>IF(AND(C52&gt;0,B52&gt;0),(B52/C52%)-100,"x  ")</f>
        <v>-47.543352601156066</v>
      </c>
      <c r="E52" s="89">
        <v>1590</v>
      </c>
      <c r="F52" s="90">
        <v>1770</v>
      </c>
      <c r="G52" s="88">
        <f>IF(AND(F52&gt;0,E52&gt;0),(E52/F52%)-100,"x  ")</f>
        <v>-10.169491525423723</v>
      </c>
      <c r="H52" s="49"/>
    </row>
    <row r="53" spans="1:8" ht="13.15" x14ac:dyDescent="0.25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5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6">
        <v>236</v>
      </c>
      <c r="C7" s="76">
        <v>183</v>
      </c>
      <c r="D7" s="76">
        <v>163</v>
      </c>
      <c r="E7" s="76">
        <v>258</v>
      </c>
      <c r="F7" s="76">
        <v>269</v>
      </c>
      <c r="G7" s="76">
        <v>359</v>
      </c>
      <c r="H7" s="76">
        <v>170</v>
      </c>
      <c r="I7" s="76">
        <v>182</v>
      </c>
      <c r="J7" s="76">
        <v>317</v>
      </c>
      <c r="K7" s="76">
        <v>157</v>
      </c>
      <c r="L7" s="76">
        <v>122</v>
      </c>
      <c r="M7" s="77">
        <v>113</v>
      </c>
      <c r="N7" s="76">
        <v>268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6">
        <v>651</v>
      </c>
      <c r="C11" s="76">
        <v>827</v>
      </c>
      <c r="D11" s="76">
        <v>398</v>
      </c>
      <c r="E11" s="76">
        <v>1387</v>
      </c>
      <c r="F11" s="76">
        <v>939</v>
      </c>
      <c r="G11" s="76">
        <v>966</v>
      </c>
      <c r="H11" s="76">
        <v>455</v>
      </c>
      <c r="I11" s="76">
        <v>583</v>
      </c>
      <c r="J11" s="76">
        <v>858</v>
      </c>
      <c r="K11" s="76">
        <v>685</v>
      </c>
      <c r="L11" s="76">
        <v>353</v>
      </c>
      <c r="M11" s="77">
        <v>383</v>
      </c>
      <c r="N11" s="76">
        <v>742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04/16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2016-07-26T08:39:56Z</dcterms:modified>
  <cp:category>LIS-Bericht</cp:category>
</cp:coreProperties>
</file>