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D35" i="5" s="1"/>
  <c r="B34" i="5"/>
  <c r="B35" i="5" s="1"/>
  <c r="G30" i="5"/>
  <c r="D30" i="5"/>
  <c r="G28" i="5"/>
  <c r="D28" i="5"/>
  <c r="F27" i="5"/>
  <c r="E27" i="5"/>
  <c r="C27" i="5"/>
  <c r="D27" i="5" s="1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D22" i="4"/>
  <c r="H21" i="4"/>
  <c r="H22" i="4" s="1"/>
  <c r="F21" i="4"/>
  <c r="F22" i="4" s="1"/>
  <c r="E21" i="4"/>
  <c r="E22" i="4" s="1"/>
  <c r="D21" i="4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20" i="5" l="1"/>
  <c r="G27" i="5"/>
  <c r="G34" i="5"/>
  <c r="D50" i="5"/>
  <c r="G13" i="5"/>
  <c r="G20" i="5"/>
  <c r="G42" i="5"/>
  <c r="D13" i="5"/>
  <c r="D34" i="5"/>
  <c r="F35" i="5"/>
  <c r="G35" i="5" s="1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<sst xmlns="http://schemas.openxmlformats.org/spreadsheetml/2006/main" count="147" uniqueCount="123">
  <si>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</si>
  <si>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</si>
  <si>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</si>
  <si>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</si>
  <si>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</si>
  <si>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</si>
  <si>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</si>
  <si>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</si>
  <si>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</si>
  <si>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</si>
  <si>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</si>
  <si>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</si>
  <si>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</si>
  <si>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</si>
  <si>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</si>
  <si>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</si>
  <si>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</si>
  <si>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</si>
  <si>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</si>
  <si>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</si>
  <si>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</si>
  <si>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</si>
  <si>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</si>
  <si>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</si>
  <si>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</si>
  <si>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</si>
  <si>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</si>
  <si>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</si>
  <si>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</si>
  <si>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</si>
  <si>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</si>
  <si>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</si>
  <si>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</si>
  <si>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</si>
  <si>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</si>
  <si>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</si>
  <si>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</si>
  <si>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</si>
  <si>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</si>
  <si>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</si>
  <si>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</si>
  <si>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</si>
  <si>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</si>
  <si>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</si>
  <si>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</si>
  <si>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</si>
  <si>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</si>
  <si>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</si>
  <si>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</si>
  <si>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</si>
  <si>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</si>
  <si>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</si>
  <si>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</si>
  <si>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</si>
  <si>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</si>
  <si>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</si>
  <si>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</si>
  <si>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</si>
  <si>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</si>
  <si>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</si>
  <si>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</si>
  <si>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</si>
  <si>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</si>
  <si>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</si>
  <si>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</si>
  <si>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</si>
  <si>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</si>
  <si>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</si>
  <si>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</si>
  <si>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</si>
  <si>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</si>
  <si>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</si>
  <si>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</si>
  <si>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</si>
  <si>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</si>
  <si>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</si>
  <si>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</si>
  <si>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</si>
  <si>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</si>
  <si>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</si>
  <si>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</si>
  <si>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</si>
  <si>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</si>
  <si>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</si>
  <si>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</si>
  <si>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</si>
  <si>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</si>
  <si>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</si>
  <si>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</si>
  <si>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</si>
  <si>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</si>
  <si>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</si>
  <si>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</si>
  <si>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</si>
  <si>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</si>
  <si>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</si>
  <si>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April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</si>
  <si>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April 2017</t>
    </r>
  </si>
  <si>
    <t>Januar bis April 2017</t>
  </si>
  <si>
    <t>Januar bis April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</si>
  <si>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April 2017</t>
    </r>
  </si>
  <si>
    <t>April 
2017</t>
  </si>
  <si>
    <t>April 
2016</t>
  </si>
  <si>
    <t xml:space="preserve">Januar bis April </t>
  </si>
  <si>
    <t>Stand: April 2017</t>
  </si>
  <si>
    <t>Baugenehmigungen für Wohngebäude insgesamt 
ab April 2017</t>
  </si>
  <si>
    <t>April 2017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</si>
  <si>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</si>
  <si>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</si>
  <si>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</si>
  <si>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</si>
  <si>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</si>
  <si>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</si>
  <si>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</si>
  <si>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</si>
  <si>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</si>
  <si>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</si>
  <si>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</si>
  <si>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</si>
  <si>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2017</t>
  </si>
  <si>
    <t xml:space="preserve">© Statistisches Amt für Hamburg und Schleswig-Holstein, Hamburg 2017 
Auszugsweise Vervielfältigung und Verbreitung mit Quellenangabe gestattet.         </t>
  </si>
  <si>
    <t>Kennziffer: F II 1 - m 4/17 HH</t>
  </si>
  <si>
    <t>Herausgegeben am: 8.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</si>
</sst>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268</c:v>
                </c:pt>
                <c:pt idx="1">
                  <c:v>217</c:v>
                </c:pt>
                <c:pt idx="2">
                  <c:v>183</c:v>
                </c:pt>
                <c:pt idx="3">
                  <c:v>206</c:v>
                </c:pt>
                <c:pt idx="4">
                  <c:v>217</c:v>
                </c:pt>
                <c:pt idx="5">
                  <c:v>410</c:v>
                </c:pt>
                <c:pt idx="6">
                  <c:v>249</c:v>
                </c:pt>
                <c:pt idx="7">
                  <c:v>294</c:v>
                </c:pt>
                <c:pt idx="8">
                  <c:v>302</c:v>
                </c:pt>
                <c:pt idx="9">
                  <c:v>147</c:v>
                </c:pt>
                <c:pt idx="10">
                  <c:v>207</c:v>
                </c:pt>
                <c:pt idx="11">
                  <c:v>210</c:v>
                </c:pt>
                <c:pt idx="12">
                  <c:v>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742</c:v>
                </c:pt>
                <c:pt idx="1">
                  <c:v>755</c:v>
                </c:pt>
                <c:pt idx="2">
                  <c:v>603</c:v>
                </c:pt>
                <c:pt idx="3">
                  <c:v>764</c:v>
                </c:pt>
                <c:pt idx="4">
                  <c:v>1089</c:v>
                </c:pt>
                <c:pt idx="5">
                  <c:v>1332</c:v>
                </c:pt>
                <c:pt idx="6">
                  <c:v>1193</c:v>
                </c:pt>
                <c:pt idx="7">
                  <c:v>1348</c:v>
                </c:pt>
                <c:pt idx="8">
                  <c:v>1489</c:v>
                </c:pt>
                <c:pt idx="9">
                  <c:v>1486</c:v>
                </c:pt>
                <c:pt idx="10">
                  <c:v>1152</c:v>
                </c:pt>
                <c:pt idx="11">
                  <c:v>573</c:v>
                </c:pt>
                <c:pt idx="12">
                  <c:v>940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632512"/>
        <c:axId val="85634048"/>
      </c:lineChart>
      <c:catAx>
        <c:axId val="85632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634048"/>
        <c:crosses val="autoZero"/>
        <c:auto val="1"/>
        <c:lblAlgn val="ctr"/>
        <c:lblOffset val="100"/>
        <c:noMultiLvlLbl val="0"/>
      </c:catAx>
      <c:valAx>
        <c:axId val="8563404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632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94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120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4/17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12</v>
      </c>
      <c r="C8" s="80">
        <v>3</v>
      </c>
      <c r="D8" s="80">
        <v>26</v>
      </c>
      <c r="E8" s="80">
        <v>2</v>
      </c>
      <c r="F8" s="80">
        <v>6</v>
      </c>
      <c r="G8" s="80">
        <f t="shared" ref="G8:G14" si="0">E8+F8</f>
        <v>8</v>
      </c>
      <c r="H8" s="80">
        <v>17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38</v>
      </c>
      <c r="C9" s="80">
        <v>1</v>
      </c>
      <c r="D9" s="80">
        <v>158</v>
      </c>
      <c r="E9" s="80">
        <v>14</v>
      </c>
      <c r="F9" s="80">
        <v>6</v>
      </c>
      <c r="G9" s="80">
        <f t="shared" si="0"/>
        <v>20</v>
      </c>
      <c r="H9" s="80">
        <v>132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78</v>
      </c>
      <c r="C10" s="80">
        <v>2</v>
      </c>
      <c r="D10" s="80">
        <v>191</v>
      </c>
      <c r="E10" s="80">
        <v>33</v>
      </c>
      <c r="F10" s="80">
        <v>6</v>
      </c>
      <c r="G10" s="80">
        <f t="shared" si="0"/>
        <v>39</v>
      </c>
      <c r="H10" s="80">
        <v>114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15</v>
      </c>
      <c r="C11" s="80">
        <v>3</v>
      </c>
      <c r="D11" s="80">
        <v>60</v>
      </c>
      <c r="E11" s="80">
        <v>4</v>
      </c>
      <c r="F11" s="80">
        <v>0</v>
      </c>
      <c r="G11" s="80">
        <f t="shared" si="0"/>
        <v>4</v>
      </c>
      <c r="H11" s="80">
        <v>46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55</v>
      </c>
      <c r="C12" s="80">
        <v>1</v>
      </c>
      <c r="D12" s="80">
        <v>216</v>
      </c>
      <c r="E12" s="80">
        <v>30</v>
      </c>
      <c r="F12" s="80">
        <v>8</v>
      </c>
      <c r="G12" s="80">
        <f t="shared" si="0"/>
        <v>38</v>
      </c>
      <c r="H12" s="80">
        <v>67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33</v>
      </c>
      <c r="C13" s="80">
        <v>4</v>
      </c>
      <c r="D13" s="80">
        <v>72</v>
      </c>
      <c r="E13" s="80">
        <v>20</v>
      </c>
      <c r="F13" s="80">
        <v>2</v>
      </c>
      <c r="G13" s="80">
        <f t="shared" si="0"/>
        <v>22</v>
      </c>
      <c r="H13" s="80">
        <v>48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36</v>
      </c>
      <c r="C14" s="80">
        <v>0</v>
      </c>
      <c r="D14" s="80">
        <v>217</v>
      </c>
      <c r="E14" s="80">
        <v>20</v>
      </c>
      <c r="F14" s="80">
        <v>0</v>
      </c>
      <c r="G14" s="80">
        <f t="shared" si="0"/>
        <v>20</v>
      </c>
      <c r="H14" s="80">
        <v>197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267</v>
      </c>
      <c r="C16" s="80">
        <v>14</v>
      </c>
      <c r="D16" s="80">
        <v>940</v>
      </c>
      <c r="E16" s="80">
        <v>123</v>
      </c>
      <c r="F16" s="80">
        <v>28</v>
      </c>
      <c r="G16" s="80">
        <f>E16+F16</f>
        <v>151</v>
      </c>
      <c r="H16" s="80">
        <v>621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98</v>
      </c>
      <c r="B18" s="80">
        <v>831</v>
      </c>
      <c r="C18" s="80">
        <v>58</v>
      </c>
      <c r="D18" s="80">
        <v>4151</v>
      </c>
      <c r="E18" s="80">
        <v>404</v>
      </c>
      <c r="F18" s="80">
        <v>76</v>
      </c>
      <c r="G18" s="80">
        <f>E18+F18</f>
        <v>480</v>
      </c>
      <c r="H18" s="80">
        <v>3396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99</v>
      </c>
      <c r="B20" s="80">
        <v>660</v>
      </c>
      <c r="C20" s="80">
        <v>60</v>
      </c>
      <c r="D20" s="80">
        <v>2163</v>
      </c>
      <c r="E20" s="80">
        <v>310</v>
      </c>
      <c r="F20" s="80">
        <v>56</v>
      </c>
      <c r="G20" s="80">
        <f>E20+F20</f>
        <v>366</v>
      </c>
      <c r="H20" s="80">
        <v>1485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f>(B18)-(B20)</f>
        <v>171</v>
      </c>
      <c r="C21" s="80">
        <f>(C18)-(C20)</f>
        <v>-2</v>
      </c>
      <c r="D21" s="80">
        <f>(D18)-(D20)</f>
        <v>1988</v>
      </c>
      <c r="E21" s="80">
        <f>(E18)-(E20)</f>
        <v>94</v>
      </c>
      <c r="F21" s="80">
        <f>(F18)-(F20)</f>
        <v>20</v>
      </c>
      <c r="G21" s="80">
        <f>E21+F21</f>
        <v>114</v>
      </c>
      <c r="H21" s="80">
        <f>(H18)-(H20)</f>
        <v>1911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f t="shared" ref="B22:H22" si="1">((B21/B20)*100)</f>
        <v>25.90909090909091</v>
      </c>
      <c r="C22" s="81">
        <f t="shared" si="1"/>
        <v>-3.3333333333333335</v>
      </c>
      <c r="D22" s="81">
        <f t="shared" si="1"/>
        <v>91.909385113268598</v>
      </c>
      <c r="E22" s="81">
        <f t="shared" si="1"/>
        <v>30.322580645161288</v>
      </c>
      <c r="F22" s="81">
        <f t="shared" si="1"/>
        <v>35.714285714285715</v>
      </c>
      <c r="G22" s="81">
        <f t="shared" si="1"/>
        <v>31.147540983606557</v>
      </c>
      <c r="H22" s="81">
        <f t="shared" si="1"/>
        <v>128.68686868686871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100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101</v>
      </c>
      <c r="C5" s="134" t="s">
        <v>102</v>
      </c>
      <c r="D5" s="137" t="s">
        <v>95</v>
      </c>
      <c r="E5" s="138" t="s">
        <v>103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2017</v>
      </c>
      <c r="F6" s="140">
        <v>2016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203</v>
      </c>
      <c r="C9" s="83">
        <v>185</v>
      </c>
      <c r="D9" s="84">
        <f>IF(AND(C9&gt;0,B9&gt;0),(B9/C9%)-100,"x  ")</f>
        <v>9.7297297297297263</v>
      </c>
      <c r="E9" s="82">
        <v>627</v>
      </c>
      <c r="F9" s="83">
        <v>473</v>
      </c>
      <c r="G9" s="84">
        <f>IF(AND(F9&gt;0,E9&gt;0),(E9/F9%)-100,"x  ")</f>
        <v>32.558139534883708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123</v>
      </c>
      <c r="C11" s="83">
        <v>138</v>
      </c>
      <c r="D11" s="84">
        <f>IF(AND(C11&gt;0,B11&gt;0),(B11/C11%)-100,"x  ")</f>
        <v>-10.869565217391298</v>
      </c>
      <c r="E11" s="82">
        <v>404</v>
      </c>
      <c r="F11" s="83">
        <v>310</v>
      </c>
      <c r="G11" s="84">
        <f>IF(AND(F11&gt;0,E11&gt;0),(E11/F11%)-100,"x  ")</f>
        <v>30.322580645161281</v>
      </c>
      <c r="H11" s="48"/>
    </row>
    <row r="12" spans="1:26" hidden="1" x14ac:dyDescent="0.2">
      <c r="A12" s="54" t="s">
        <v>60</v>
      </c>
      <c r="B12" s="82">
        <v>14</v>
      </c>
      <c r="C12" s="83">
        <v>4</v>
      </c>
      <c r="D12" s="84">
        <f>IF(AND(C12&gt;0,B12&gt;0),(B12/C12%)-100,"x  ")</f>
        <v>250</v>
      </c>
      <c r="E12" s="82">
        <v>38</v>
      </c>
      <c r="F12" s="83">
        <v>28</v>
      </c>
      <c r="G12" s="84">
        <f>IF(AND(F12&gt;0,E12&gt;0),(E12/F12%)-100,"x  ")</f>
        <v>35.714285714285694</v>
      </c>
      <c r="H12" s="48"/>
    </row>
    <row r="13" spans="1:26" x14ac:dyDescent="0.2">
      <c r="A13" s="54" t="s">
        <v>61</v>
      </c>
      <c r="B13" s="82">
        <f>(B11)+(B12)</f>
        <v>137</v>
      </c>
      <c r="C13" s="83">
        <f>(C11)+(C12)</f>
        <v>142</v>
      </c>
      <c r="D13" s="84">
        <f>IF(AND(C13&gt;0,B13&gt;0),(B13/C13%)-100,"x  ")</f>
        <v>-3.5211267605633765</v>
      </c>
      <c r="E13" s="82">
        <f>(E11)+(E12)</f>
        <v>442</v>
      </c>
      <c r="F13" s="83">
        <f>(F11)+(F12)</f>
        <v>338</v>
      </c>
      <c r="G13" s="84">
        <f>IF(AND(F13&gt;0,E13&gt;0),(E13/F13%)-100,"x  ")</f>
        <v>30.769230769230774</v>
      </c>
      <c r="H13" s="55"/>
    </row>
    <row r="14" spans="1:26" x14ac:dyDescent="0.2">
      <c r="A14" s="54" t="s">
        <v>62</v>
      </c>
      <c r="B14" s="82">
        <v>66</v>
      </c>
      <c r="C14" s="83">
        <v>43</v>
      </c>
      <c r="D14" s="84">
        <f>IF(AND(C14&gt;0,B14&gt;0),(B14/C14%)-100,"x  ")</f>
        <v>53.488372093023258</v>
      </c>
      <c r="E14" s="82">
        <v>185</v>
      </c>
      <c r="F14" s="83">
        <v>135</v>
      </c>
      <c r="G14" s="84">
        <f>IF(AND(F14&gt;0,E14&gt;0),(E14/F14%)-100,"x  ")</f>
        <v>37.037037037037038</v>
      </c>
      <c r="H14" s="56"/>
    </row>
    <row r="15" spans="1:26" x14ac:dyDescent="0.2">
      <c r="A15" s="54" t="s">
        <v>63</v>
      </c>
      <c r="B15" s="82">
        <v>25</v>
      </c>
      <c r="C15" s="83">
        <v>18</v>
      </c>
      <c r="D15" s="84">
        <f>IF(AND(C15&gt;0,B15&gt;0),(B15/C15%)-100,"x  ")</f>
        <v>38.888888888888886</v>
      </c>
      <c r="E15" s="82">
        <v>70</v>
      </c>
      <c r="F15" s="83">
        <v>53</v>
      </c>
      <c r="G15" s="84">
        <f>IF(AND(F15&gt;0,E15&gt;0),(E15/F15%)-100,"x  ")</f>
        <v>32.075471698113205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360.29</v>
      </c>
      <c r="C17" s="85">
        <v>256.20999999999998</v>
      </c>
      <c r="D17" s="84">
        <f>IF(AND(C17&gt;0,B17&gt;0),(B17/C17%)-100,"x  ")</f>
        <v>40.622926505600901</v>
      </c>
      <c r="E17" s="82">
        <v>1484.6189999999999</v>
      </c>
      <c r="F17" s="83">
        <v>830.54</v>
      </c>
      <c r="G17" s="84">
        <f>IF(AND(F17&gt;0,E17&gt;0),(E17/F17%)-100,"x  ")</f>
        <v>78.753461603294255</v>
      </c>
      <c r="H17" s="48"/>
    </row>
    <row r="18" spans="1:8" hidden="1" x14ac:dyDescent="0.2">
      <c r="A18" s="59" t="s">
        <v>65</v>
      </c>
      <c r="B18" s="85">
        <v>87.545000000000002</v>
      </c>
      <c r="C18" s="85">
        <v>95.244</v>
      </c>
      <c r="D18" s="84">
        <f>IF(AND(C18&gt;0,B18&gt;0),(B18/C18%)-100,"x  ")</f>
        <v>-8.0834488261727699</v>
      </c>
      <c r="E18" s="82">
        <v>285.69299999999998</v>
      </c>
      <c r="F18" s="83">
        <v>218.547</v>
      </c>
      <c r="G18" s="84">
        <f>IF(AND(F18&gt;0,E18&gt;0),(E18/F18%)-100,"x  ")</f>
        <v>30.723825996238787</v>
      </c>
      <c r="H18" s="48"/>
    </row>
    <row r="19" spans="1:8" hidden="1" x14ac:dyDescent="0.2">
      <c r="A19" s="59" t="s">
        <v>66</v>
      </c>
      <c r="B19" s="85">
        <v>15.606</v>
      </c>
      <c r="C19" s="85">
        <v>5.4790000000000001</v>
      </c>
      <c r="D19" s="84">
        <f>IF(AND(C19&gt;0,B19&gt;0),(B19/C19%)-100,"x  ")</f>
        <v>184.83299872239462</v>
      </c>
      <c r="E19" s="82">
        <v>43.679000000000002</v>
      </c>
      <c r="F19" s="83">
        <v>29.22</v>
      </c>
      <c r="G19" s="84">
        <f>IF(AND(F19&gt;0,E19&gt;0),(E19/F19%)-100,"x  ")</f>
        <v>49.483230663928822</v>
      </c>
      <c r="H19" s="48"/>
    </row>
    <row r="20" spans="1:8" x14ac:dyDescent="0.2">
      <c r="A20" s="59" t="s">
        <v>67</v>
      </c>
      <c r="B20" s="86">
        <f>(B18)+(B19)</f>
        <v>103.151</v>
      </c>
      <c r="C20" s="86">
        <f>(C18)+(C19)</f>
        <v>100.723</v>
      </c>
      <c r="D20" s="84">
        <f>IF(AND(C20&gt;0,B20&gt;0),(B20/C20%)-100,"x  ")</f>
        <v>2.4105715675664783</v>
      </c>
      <c r="E20" s="82">
        <f>(E18)+(E19)</f>
        <v>329.37199999999996</v>
      </c>
      <c r="F20" s="83">
        <f>(F18)+(F19)</f>
        <v>247.767</v>
      </c>
      <c r="G20" s="84">
        <f>IF(AND(F20&gt;0,E20&gt;0),(E20/F20%)-100,"x  ")</f>
        <v>32.936186013472337</v>
      </c>
      <c r="H20" s="55"/>
    </row>
    <row r="21" spans="1:8" x14ac:dyDescent="0.2">
      <c r="A21" s="59" t="s">
        <v>68</v>
      </c>
      <c r="B21" s="85">
        <v>257.13900000000001</v>
      </c>
      <c r="C21" s="85">
        <v>155.48699999999999</v>
      </c>
      <c r="D21" s="84">
        <f>IF(AND(C21&gt;0,B21&gt;0),(B21/C21%)-100,"x  ")</f>
        <v>65.376526654961509</v>
      </c>
      <c r="E21" s="82">
        <v>1155.2470000000001</v>
      </c>
      <c r="F21" s="83">
        <v>582.77300000000002</v>
      </c>
      <c r="G21" s="84">
        <f>IF(AND(F21&gt;0,E21&gt;0),(E21/F21%)-100,"x  ")</f>
        <v>98.232759582204409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118.22</v>
      </c>
      <c r="C23" s="85">
        <v>72.751999999999995</v>
      </c>
      <c r="D23" s="84">
        <f>IF(AND(C23&gt;0,B23&gt;0),(B23/C23%)-100,"x  ")</f>
        <v>62.497250934682228</v>
      </c>
      <c r="E23" s="82">
        <v>492.00799999999998</v>
      </c>
      <c r="F23" s="83">
        <v>268.613</v>
      </c>
      <c r="G23" s="84">
        <f>IF(AND(F23&gt;0,E23&gt;0),(E23/F23%)-100,"x  ")</f>
        <v>83.166116308592649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29.498999999999999</v>
      </c>
      <c r="C25" s="85">
        <v>29.978999999999999</v>
      </c>
      <c r="D25" s="84">
        <f>IF(AND(C25&gt;0,B25&gt;0),(B25/C25%)-100,"x  ")</f>
        <v>-1.6011207845491953</v>
      </c>
      <c r="E25" s="82">
        <v>93.918999999999997</v>
      </c>
      <c r="F25" s="83">
        <v>70.063999999999993</v>
      </c>
      <c r="G25" s="84">
        <f>IF(AND(F25&gt;0,E25&gt;0),(E25/F25%)-100,"x  ")</f>
        <v>34.047442338433427</v>
      </c>
      <c r="H25" s="48"/>
    </row>
    <row r="26" spans="1:8" hidden="1" x14ac:dyDescent="0.2">
      <c r="A26" s="59" t="s">
        <v>72</v>
      </c>
      <c r="B26" s="85">
        <v>5.0220000000000002</v>
      </c>
      <c r="C26" s="85">
        <v>2.2730000000000001</v>
      </c>
      <c r="D26" s="84">
        <f>IF(AND(C26&gt;0,B26&gt;0),(B26/C26%)-100,"x  ")</f>
        <v>120.94148702155744</v>
      </c>
      <c r="E26" s="82">
        <v>14.47</v>
      </c>
      <c r="F26" s="83">
        <v>9.93</v>
      </c>
      <c r="G26" s="84">
        <f>IF(AND(F26&gt;0,E26&gt;0),(E26/F26%)-100,"x  ")</f>
        <v>45.720040281973837</v>
      </c>
      <c r="H26" s="48"/>
    </row>
    <row r="27" spans="1:8" x14ac:dyDescent="0.2">
      <c r="A27" s="54" t="s">
        <v>61</v>
      </c>
      <c r="B27" s="85">
        <f>(B25)+(B26)</f>
        <v>34.521000000000001</v>
      </c>
      <c r="C27" s="85">
        <f>(C25)+(C26)</f>
        <v>32.252000000000002</v>
      </c>
      <c r="D27" s="84">
        <f>IF(AND(C27&gt;0,B27&gt;0),(B27/C27%)-100,"x  ")</f>
        <v>7.0352226218528955</v>
      </c>
      <c r="E27" s="82">
        <f>(E25)+(E26)</f>
        <v>108.389</v>
      </c>
      <c r="F27" s="83">
        <f>(F25)+(F26)</f>
        <v>79.994</v>
      </c>
      <c r="G27" s="84">
        <f>IF(AND(F27&gt;0,E27&gt;0),(E27/F27%)-100,"x  ")</f>
        <v>35.496412230917315</v>
      </c>
      <c r="H27" s="55"/>
    </row>
    <row r="28" spans="1:8" x14ac:dyDescent="0.2">
      <c r="A28" s="54" t="s">
        <v>62</v>
      </c>
      <c r="B28" s="85">
        <v>83.698999999999998</v>
      </c>
      <c r="C28" s="85">
        <v>40.5</v>
      </c>
      <c r="D28" s="84">
        <f>IF(AND(C28&gt;0,B28&gt;0),(B28/C28%)-100,"x  ")</f>
        <v>106.66419753086419</v>
      </c>
      <c r="E28" s="82">
        <v>383.61900000000003</v>
      </c>
      <c r="F28" s="83">
        <v>188.619</v>
      </c>
      <c r="G28" s="84">
        <f>IF(AND(F28&gt;0,E28&gt;0),(E28/F28%)-100,"x  ")</f>
        <v>103.38301019515532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772</v>
      </c>
      <c r="C30" s="85">
        <v>544</v>
      </c>
      <c r="D30" s="84">
        <f>IF(AND(C30&gt;0,B30&gt;0),(B30/C30%)-100,"x  ")</f>
        <v>41.911764705882348</v>
      </c>
      <c r="E30" s="82">
        <v>3876</v>
      </c>
      <c r="F30" s="83">
        <v>1851</v>
      </c>
      <c r="G30" s="84">
        <f>IF(AND(F30&gt;0,E30&gt;0),(E30/F30%)-100,"x  ")</f>
        <v>109.40032414910857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f>B11+(B12*2)</f>
        <v>151</v>
      </c>
      <c r="C34" s="85">
        <f>C11+(C12*2)</f>
        <v>146</v>
      </c>
      <c r="D34" s="84">
        <f>IF(AND(C34&gt;0,B34&gt;0),(B34/C34%)-100,"x  ")</f>
        <v>3.4246575342465775</v>
      </c>
      <c r="E34" s="82">
        <f>E11+(E12*2)</f>
        <v>480</v>
      </c>
      <c r="F34" s="83">
        <f>F11+(F12*2)</f>
        <v>366</v>
      </c>
      <c r="G34" s="84">
        <f>IF(AND(F34&gt;0,E34&gt;0),(E34/F34%)-100,"x  ")</f>
        <v>31.147540983606547</v>
      </c>
      <c r="H34" s="55"/>
    </row>
    <row r="35" spans="1:8" x14ac:dyDescent="0.2">
      <c r="A35" s="66" t="s">
        <v>75</v>
      </c>
      <c r="B35" s="85">
        <f>(B30)-(B34)</f>
        <v>621</v>
      </c>
      <c r="C35" s="85">
        <f>(C30)-(C34)</f>
        <v>398</v>
      </c>
      <c r="D35" s="84">
        <f>IF(AND(C35&gt;0,B35&gt;0),(B35/C35%)-100,"x  ")</f>
        <v>56.030150753768851</v>
      </c>
      <c r="E35" s="82">
        <f>(E30)-(E34)</f>
        <v>3396</v>
      </c>
      <c r="F35" s="83">
        <f>(F30)-(F34)</f>
        <v>1485</v>
      </c>
      <c r="G35" s="84">
        <f>IF(AND(F35&gt;0,E35&gt;0),(E35/F35%)-100,"x  ")</f>
        <v>128.68686868686871</v>
      </c>
      <c r="H35" s="56"/>
    </row>
    <row r="36" spans="1:8" x14ac:dyDescent="0.2">
      <c r="A36" s="54" t="s">
        <v>76</v>
      </c>
      <c r="B36" s="85">
        <v>191</v>
      </c>
      <c r="C36" s="85">
        <v>121</v>
      </c>
      <c r="D36" s="84">
        <f>IF(AND(C36&gt;0,B36&gt;0),(B36/C36%)-100,"x  ")</f>
        <v>57.851239669421489</v>
      </c>
      <c r="E36" s="82">
        <v>706</v>
      </c>
      <c r="F36" s="83">
        <v>534</v>
      </c>
      <c r="G36" s="84">
        <f>IF(AND(F36&gt;0,E36&gt;0),(E36/F36%)-100,"x  ")</f>
        <v>32.209737827715372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67.441000000000003</v>
      </c>
      <c r="C38" s="86">
        <v>47.015999999999998</v>
      </c>
      <c r="D38" s="84">
        <f>IF(AND(C38&gt;0,B38&gt;0),(B38/C38%)-100,"x  ")</f>
        <v>43.442657818614947</v>
      </c>
      <c r="E38" s="82">
        <v>273.91500000000002</v>
      </c>
      <c r="F38" s="83">
        <v>160.142</v>
      </c>
      <c r="G38" s="84">
        <f>IF(AND(F38&gt;0,E38&gt;0),(E38/F38%)-100,"x  ")</f>
        <v>71.045072498157879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17.491</v>
      </c>
      <c r="C40" s="85">
        <v>19.161000000000001</v>
      </c>
      <c r="D40" s="84">
        <f>IF(AND(C40&gt;0,B40&gt;0),(B40/C40%)-100,"x  ")</f>
        <v>-8.7156202703407928</v>
      </c>
      <c r="E40" s="82">
        <v>57.686999999999998</v>
      </c>
      <c r="F40" s="83">
        <v>43.884</v>
      </c>
      <c r="G40" s="84">
        <f>IF(AND(F40&gt;0,E40&gt;0),(E40/F40%)-100,"x  ")</f>
        <v>31.453377085042376</v>
      </c>
      <c r="H40" s="48"/>
    </row>
    <row r="41" spans="1:8" hidden="1" x14ac:dyDescent="0.2">
      <c r="A41" s="59" t="s">
        <v>72</v>
      </c>
      <c r="B41" s="85">
        <v>3.0350000000000001</v>
      </c>
      <c r="C41" s="85">
        <v>1.0469999999999999</v>
      </c>
      <c r="D41" s="84">
        <f>IF(AND(C41&gt;0,B41&gt;0),(B41/C41%)-100,"x  ")</f>
        <v>189.87583572110793</v>
      </c>
      <c r="E41" s="82">
        <v>8.6760000000000002</v>
      </c>
      <c r="F41" s="83">
        <v>5.9109999999999996</v>
      </c>
      <c r="G41" s="84">
        <f>IF(AND(F41&gt;0,E41&gt;0),(E41/F41%)-100,"x  ")</f>
        <v>46.777195060057522</v>
      </c>
      <c r="H41" s="48"/>
    </row>
    <row r="42" spans="1:8" x14ac:dyDescent="0.2">
      <c r="A42" s="54" t="s">
        <v>74</v>
      </c>
      <c r="B42" s="86">
        <f>(B40)+(B41)</f>
        <v>20.526</v>
      </c>
      <c r="C42" s="86">
        <f>(C40)+(C41)</f>
        <v>20.208000000000002</v>
      </c>
      <c r="D42" s="84">
        <f>IF(AND(C42&gt;0,B42&gt;0),(B42/C42%)-100,"x  ")</f>
        <v>1.5736342042755354</v>
      </c>
      <c r="E42" s="82">
        <f>(E40)+(E41)</f>
        <v>66.363</v>
      </c>
      <c r="F42" s="83">
        <f>(F40)+(F41)</f>
        <v>49.795000000000002</v>
      </c>
      <c r="G42" s="84">
        <f>IF(AND(F42&gt;0,E42&gt;0),(E42/F42%)-100,"x  ")</f>
        <v>33.272416909328257</v>
      </c>
      <c r="H42" s="55"/>
    </row>
    <row r="43" spans="1:8" x14ac:dyDescent="0.2">
      <c r="A43" s="66" t="s">
        <v>75</v>
      </c>
      <c r="B43" s="85">
        <v>46.914999999999999</v>
      </c>
      <c r="C43" s="85">
        <v>26.808</v>
      </c>
      <c r="D43" s="84">
        <f>IF(AND(C43&gt;0,B43&gt;0),(B43/C43%)-100,"x  ")</f>
        <v>75.00373022978215</v>
      </c>
      <c r="E43" s="82">
        <v>207.55199999999999</v>
      </c>
      <c r="F43" s="83">
        <v>110.34699999999999</v>
      </c>
      <c r="G43" s="84">
        <f>IF(AND(F43&gt;0,E43&gt;0),(E43/F43%)-100,"x  ")</f>
        <v>88.090296972278367</v>
      </c>
      <c r="H43" s="48"/>
    </row>
    <row r="44" spans="1:8" x14ac:dyDescent="0.2">
      <c r="A44" s="54" t="s">
        <v>76</v>
      </c>
      <c r="B44" s="85">
        <v>15.715</v>
      </c>
      <c r="C44" s="85">
        <v>9.5129999999999999</v>
      </c>
      <c r="D44" s="84">
        <f>IF(AND(C44&gt;0,B44&gt;0),(B44/C44%)-100,"x  ")</f>
        <v>65.194996320824146</v>
      </c>
      <c r="E44" s="82">
        <v>62.69</v>
      </c>
      <c r="F44" s="83">
        <v>47.03</v>
      </c>
      <c r="G44" s="84">
        <f>IF(AND(F44&gt;0,E44&gt;0),(E44/F44%)-100,"x  ")</f>
        <v>33.297894960663399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2667</v>
      </c>
      <c r="C46" s="86">
        <v>1997</v>
      </c>
      <c r="D46" s="84">
        <f>IF(AND(C46&gt;0,B46&gt;0),(B46/C46%)-100,"x  ")</f>
        <v>33.550325488232346</v>
      </c>
      <c r="E46" s="82">
        <v>10510</v>
      </c>
      <c r="F46" s="83">
        <v>6275</v>
      </c>
      <c r="G46" s="84">
        <f>IF(AND(F46&gt;0,E46&gt;0),(E46/F46%)-100,"x  ")</f>
        <v>67.490039840637451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696</v>
      </c>
      <c r="C48" s="85">
        <v>797</v>
      </c>
      <c r="D48" s="84">
        <f>IF(AND(C48&gt;0,B48&gt;0),(B48/C48%)-100,"x  ")</f>
        <v>-12.672521957340024</v>
      </c>
      <c r="E48" s="82">
        <v>2318</v>
      </c>
      <c r="F48" s="83">
        <v>1784</v>
      </c>
      <c r="G48" s="84">
        <f>IF(AND(F48&gt;0,E48&gt;0),(E48/F48%)-100,"x  ")</f>
        <v>29.932735426008975</v>
      </c>
      <c r="H48" s="48"/>
    </row>
    <row r="49" spans="1:8" hidden="1" x14ac:dyDescent="0.2">
      <c r="A49" s="59" t="s">
        <v>72</v>
      </c>
      <c r="B49" s="85">
        <v>127</v>
      </c>
      <c r="C49" s="85">
        <v>31</v>
      </c>
      <c r="D49" s="84">
        <f>IF(AND(C49&gt;0,B49&gt;0),(B49/C49%)-100,"x  ")</f>
        <v>309.67741935483872</v>
      </c>
      <c r="E49" s="82">
        <v>360</v>
      </c>
      <c r="F49" s="83">
        <v>248</v>
      </c>
      <c r="G49" s="84">
        <f>IF(AND(F49&gt;0,E49&gt;0),(E49/F49%)-100,"x  ")</f>
        <v>45.161290322580641</v>
      </c>
      <c r="H49" s="48"/>
    </row>
    <row r="50" spans="1:8" x14ac:dyDescent="0.2">
      <c r="A50" s="54" t="s">
        <v>74</v>
      </c>
      <c r="B50" s="85">
        <f>(B48)+(B49)</f>
        <v>823</v>
      </c>
      <c r="C50" s="85">
        <f>(C48)+(C49)</f>
        <v>828</v>
      </c>
      <c r="D50" s="84">
        <f>IF(AND(C50&gt;0,B50&gt;0),(B50/C50%)-100,"x  ")</f>
        <v>-0.60386473429950627</v>
      </c>
      <c r="E50" s="82">
        <f>(E48)+(E49)</f>
        <v>2678</v>
      </c>
      <c r="F50" s="83">
        <f>(F48)+(F49)</f>
        <v>2032</v>
      </c>
      <c r="G50" s="84">
        <f>IF(AND(F50&gt;0,E50&gt;0),(E50/F50%)-100,"x  ")</f>
        <v>31.791338582677156</v>
      </c>
      <c r="H50" s="55"/>
    </row>
    <row r="51" spans="1:8" x14ac:dyDescent="0.2">
      <c r="A51" s="66" t="s">
        <v>75</v>
      </c>
      <c r="B51" s="85">
        <v>1844</v>
      </c>
      <c r="C51" s="85">
        <v>1169</v>
      </c>
      <c r="D51" s="84">
        <f>IF(AND(C51&gt;0,B51&gt;0),(B51/C51%)-100,"x  ")</f>
        <v>57.741659538066727</v>
      </c>
      <c r="E51" s="82">
        <v>7832</v>
      </c>
      <c r="F51" s="83">
        <v>4243</v>
      </c>
      <c r="G51" s="84">
        <f>IF(AND(F51&gt;0,E51&gt;0),(E51/F51%)-100,"x  ")</f>
        <v>84.586377563045005</v>
      </c>
      <c r="H51" s="48"/>
    </row>
    <row r="52" spans="1:8" x14ac:dyDescent="0.2">
      <c r="A52" s="67" t="s">
        <v>76</v>
      </c>
      <c r="B52" s="87">
        <v>543</v>
      </c>
      <c r="C52" s="87">
        <v>363</v>
      </c>
      <c r="D52" s="88">
        <f>IF(AND(C52&gt;0,B52&gt;0),(B52/C52%)-100,"x  ")</f>
        <v>49.586776859504141</v>
      </c>
      <c r="E52" s="89">
        <v>2169</v>
      </c>
      <c r="F52" s="90">
        <v>1590</v>
      </c>
      <c r="G52" s="88">
        <f>IF(AND(F52&gt;0,E52&gt;0),(E52/F52%)-100,"x  ")</f>
        <v>36.415094339622641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106</v>
      </c>
    </row>
    <row r="3" spans="1:26" x14ac:dyDescent="0.2">
      <c r="A3" s="71"/>
      <c r="B3" s="26" t="s">
        <v>107</v>
      </c>
      <c r="C3" s="26" t="s">
        <v>108</v>
      </c>
      <c r="D3" s="26" t="s">
        <v>109</v>
      </c>
      <c r="E3" s="26" t="s">
        <v>110</v>
      </c>
      <c r="F3" s="27" t="s">
        <v>111</v>
      </c>
      <c r="G3" s="27" t="s">
        <v>112</v>
      </c>
      <c r="H3" s="28" t="s">
        <v>113</v>
      </c>
      <c r="I3" s="27" t="s">
        <v>114</v>
      </c>
      <c r="J3" s="27" t="s">
        <v>115</v>
      </c>
      <c r="K3" s="27" t="s">
        <v>116</v>
      </c>
      <c r="L3" s="27" t="s">
        <v>117</v>
      </c>
      <c r="M3" s="27" t="s">
        <v>118</v>
      </c>
      <c r="N3" s="27" t="s">
        <v>107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268</v>
      </c>
      <c r="C7" s="75">
        <v>217</v>
      </c>
      <c r="D7" s="75">
        <v>183</v>
      </c>
      <c r="E7" s="75">
        <v>206</v>
      </c>
      <c r="F7" s="75">
        <v>217</v>
      </c>
      <c r="G7" s="75">
        <v>410</v>
      </c>
      <c r="H7" s="75">
        <v>249</v>
      </c>
      <c r="I7" s="75">
        <v>294</v>
      </c>
      <c r="J7" s="75">
        <v>302</v>
      </c>
      <c r="K7" s="75">
        <v>147</v>
      </c>
      <c r="L7" s="75">
        <v>207</v>
      </c>
      <c r="M7" s="76">
        <v>210</v>
      </c>
      <c r="N7" s="75">
        <v>267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742</v>
      </c>
      <c r="C11" s="75">
        <v>755</v>
      </c>
      <c r="D11" s="75">
        <v>603</v>
      </c>
      <c r="E11" s="75">
        <v>764</v>
      </c>
      <c r="F11" s="75">
        <v>1089</v>
      </c>
      <c r="G11" s="75">
        <v>1332</v>
      </c>
      <c r="H11" s="75">
        <v>1193</v>
      </c>
      <c r="I11" s="75">
        <v>1348</v>
      </c>
      <c r="J11" s="75">
        <v>1489</v>
      </c>
      <c r="K11" s="75">
        <v>1486</v>
      </c>
      <c r="L11" s="75">
        <v>1152</v>
      </c>
      <c r="M11" s="76">
        <v>573</v>
      </c>
      <c r="N11" s="75">
        <v>940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04/17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2017-06-07T11:36:22Z</cp:lastPrinted>
  <dcterms:created xsi:type="dcterms:W3CDTF">2014-04-03T08:37:47Z</dcterms:created>
  <dcterms:modified xsi:type="dcterms:W3CDTF">2017-06-07T11:36:28Z</dcterms:modified>
  <cp:category>LIS-Bericht</cp:category>
</cp:coreProperties>
</file>