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0" i="4"/>
  <c r="H31" i="4" s="1"/>
  <c r="F30" i="4"/>
  <c r="F31" i="4" s="1"/>
  <c r="E30" i="4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G35" i="5" l="1"/>
  <c r="D20" i="5"/>
  <c r="D35" i="5"/>
  <c r="D13" i="5"/>
  <c r="D42" i="5"/>
  <c r="D34" i="5"/>
  <c r="G20" i="5"/>
  <c r="G27" i="5"/>
  <c r="G42" i="5"/>
  <c r="G13" i="5"/>
  <c r="D27" i="5"/>
  <c r="G34" i="5"/>
  <c r="D50" i="5"/>
  <c r="G50" i="5"/>
  <c r="G30" i="4"/>
  <c r="G31" i="4" s="1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<sst xmlns="http://schemas.openxmlformats.org/spreadsheetml/2006/main" count="155" uniqueCount="132">
  <si>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</si>
  <si>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</si>
  <si>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</si>
  <si>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</si>
  <si>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</si>
  <si>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</si>
  <si>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</si>
  <si>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</si>
  <si>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</si>
  <si>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</si>
  <si>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</si>
  <si>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</si>
  <si>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</si>
  <si>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</si>
  <si>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</si>
  <si>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</si>
  <si>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</si>
  <si>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</si>
  <si>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</si>
  <si>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</si>
  <si>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</si>
  <si>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</si>
  <si>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</si>
  <si>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</si>
  <si>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</si>
  <si>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</si>
  <si>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</si>
  <si>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</si>
  <si>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</si>
  <si>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</si>
  <si>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</si>
  <si>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</si>
  <si>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</si>
  <si>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</si>
  <si>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</si>
  <si>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</si>
  <si>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</si>
  <si>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</si>
  <si>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</si>
  <si>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</si>
  <si>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</si>
  <si>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</si>
  <si>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</si>
  <si>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</si>
  <si>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</si>
  <si>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</si>
  <si>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</si>
  <si>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</si>
  <si>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</si>
  <si>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</si>
  <si>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</si>
  <si>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</si>
  <si>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</si>
  <si>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</si>
  <si>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</si>
  <si>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</si>
  <si>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</si>
  <si>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</si>
  <si>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</si>
  <si>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</si>
  <si>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</si>
  <si>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</si>
  <si>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</si>
  <si>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</si>
  <si>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</si>
  <si>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</si>
  <si>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</si>
  <si>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</si>
  <si>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</si>
  <si>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</si>
  <si>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</si>
  <si>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</si>
  <si>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</si>
  <si>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</si>
  <si>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</si>
  <si>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</si>
  <si>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</si>
  <si>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</si>
  <si>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</si>
  <si>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</si>
  <si>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</si>
  <si>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</si>
  <si>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</si>
  <si>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</si>
  <si>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</si>
  <si>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</si>
  <si>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</si>
  <si>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</si>
  <si>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</si>
  <si>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</si>
  <si>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</si>
  <si>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</si>
  <si>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</si>
  <si>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</si>
  <si>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</si>
  <si>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</si>
  <si>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</si>
  <si>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</si>
  <si>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</si>
  <si>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</si>
  <si>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</si>
  <si>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</si>
  <si>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</si>
  <si>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</si>
  <si>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</si>
  <si>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 xml:space="preserve">© Statistisches Amt für Hamburg und Schleswig-Holstein, Hamburg 2015 
Auszugsweise Vervielfältigung und Verbreitung mit Quellenangabe gestattet.         </t>
  </si>
  <si>
    <t>Kennziffer: F II 1 - m 02/15 SH</t>
  </si>
  <si>
    <t>im Februar 2015</t>
  </si>
  <si>
    <t>Herausgegeben am: 21. April 2015</t>
  </si>
  <si>
    <t>1. Baugenehmigungen1 im Wohn- und Nichtwohnbau in Schleswig-Holstein im Februar 2015</t>
  </si>
  <si>
    <t>Januar bis Februar 2015</t>
  </si>
  <si>
    <t>Januar bis Februar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</si>
  <si>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Februar 2015</t>
    </r>
  </si>
  <si>
    <t>Februar 
2015</t>
  </si>
  <si>
    <t>Februar 
2014</t>
  </si>
  <si>
    <t xml:space="preserve">Januar bis Februar </t>
  </si>
  <si>
    <t>Stand: Februar 2015</t>
  </si>
  <si>
    <t>Baugenehmigungen für Wohngebäude insgesamt 
ab Februar 2015</t>
  </si>
  <si>
    <t>Februar 2015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</si>
  <si>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</si>
  <si>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</si>
  <si>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</si>
  <si>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</si>
  <si>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</si>
  <si>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</si>
  <si>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</si>
  <si>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</si>
  <si>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</si>
  <si>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</si>
  <si>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</si>
  <si>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</si>
  <si>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Baugenehmigungen für Wohnungen ab Februar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</si>
</sst>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531</c:v>
                </c:pt>
                <c:pt idx="1">
                  <c:v>601</c:v>
                </c:pt>
                <c:pt idx="2">
                  <c:v>543</c:v>
                </c:pt>
                <c:pt idx="3">
                  <c:v>787</c:v>
                </c:pt>
                <c:pt idx="4">
                  <c:v>944</c:v>
                </c:pt>
                <c:pt idx="5">
                  <c:v>717</c:v>
                </c:pt>
                <c:pt idx="6">
                  <c:v>792</c:v>
                </c:pt>
                <c:pt idx="7">
                  <c:v>599</c:v>
                </c:pt>
                <c:pt idx="8">
                  <c:v>860</c:v>
                </c:pt>
                <c:pt idx="9">
                  <c:v>545</c:v>
                </c:pt>
                <c:pt idx="10">
                  <c:v>839</c:v>
                </c:pt>
                <c:pt idx="11">
                  <c:v>600</c:v>
                </c:pt>
                <c:pt idx="12">
                  <c:v>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580</c:v>
                </c:pt>
                <c:pt idx="1">
                  <c:v>987</c:v>
                </c:pt>
                <c:pt idx="2">
                  <c:v>741</c:v>
                </c:pt>
                <c:pt idx="3">
                  <c:v>1024</c:v>
                </c:pt>
                <c:pt idx="4">
                  <c:v>1576</c:v>
                </c:pt>
                <c:pt idx="5">
                  <c:v>896</c:v>
                </c:pt>
                <c:pt idx="6">
                  <c:v>1253</c:v>
                </c:pt>
                <c:pt idx="7">
                  <c:v>743</c:v>
                </c:pt>
                <c:pt idx="8">
                  <c:v>1382</c:v>
                </c:pt>
                <c:pt idx="9">
                  <c:v>719</c:v>
                </c:pt>
                <c:pt idx="10">
                  <c:v>1443</c:v>
                </c:pt>
                <c:pt idx="11">
                  <c:v>1081</c:v>
                </c:pt>
                <c:pt idx="12">
                  <c:v>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7222656"/>
        <c:axId val="57281152"/>
      </c:lineChart>
      <c:catAx>
        <c:axId val="57222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7281152"/>
        <c:crosses val="autoZero"/>
        <c:auto val="1"/>
        <c:lblAlgn val="ctr"/>
        <c:lblOffset val="100"/>
        <c:noMultiLvlLbl val="0"/>
      </c:catAx>
      <c:valAx>
        <c:axId val="5728115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7222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0</xdr:rowOff>
    </xdr:from>
    <xdr:to>
      <xdr:col>7</xdr:col>
      <xdr:colOff>778687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106</v>
      </c>
    </row>
    <row r="17" spans="1:8" x14ac:dyDescent="0.2">
      <c r="G17" s="8"/>
    </row>
    <row r="18" spans="1:8" ht="30.75" x14ac:dyDescent="0.4">
      <c r="H18" s="79" t="s">
        <v>0</v>
      </c>
    </row>
    <row r="19" spans="1:8" ht="30.75" x14ac:dyDescent="0.4">
      <c r="H19" s="79" t="s">
        <v>107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108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5" t="s">
        <v>4</v>
      </c>
      <c r="B1" s="95"/>
      <c r="C1" s="95"/>
      <c r="D1" s="95"/>
      <c r="E1" s="95"/>
      <c r="F1" s="95"/>
      <c r="G1" s="95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96" t="s">
        <v>5</v>
      </c>
      <c r="B3" s="97"/>
      <c r="C3" s="97"/>
      <c r="D3" s="97"/>
      <c r="E3" s="97"/>
      <c r="F3" s="97"/>
      <c r="G3" s="97"/>
    </row>
    <row r="4" spans="1:7" x14ac:dyDescent="0.2">
      <c r="A4" s="98"/>
      <c r="B4" s="98"/>
      <c r="C4" s="98"/>
      <c r="D4" s="98"/>
      <c r="E4" s="98"/>
      <c r="F4" s="98"/>
      <c r="G4" s="98"/>
    </row>
    <row r="5" spans="1:7" x14ac:dyDescent="0.2">
      <c r="A5" s="12" t="s">
        <v>6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9" t="s">
        <v>7</v>
      </c>
      <c r="B7" s="100"/>
      <c r="C7" s="100"/>
      <c r="D7" s="100"/>
      <c r="E7" s="100"/>
      <c r="F7" s="100"/>
      <c r="G7" s="100"/>
    </row>
    <row r="8" spans="1:7" x14ac:dyDescent="0.2">
      <c r="A8" s="101" t="s">
        <v>8</v>
      </c>
      <c r="B8" s="100"/>
      <c r="C8" s="100"/>
      <c r="D8" s="100"/>
      <c r="E8" s="100"/>
      <c r="F8" s="100"/>
      <c r="G8" s="100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4" t="s">
        <v>9</v>
      </c>
      <c r="B10" s="94"/>
      <c r="C10" s="94"/>
      <c r="D10" s="94"/>
      <c r="E10" s="94"/>
      <c r="F10" s="94"/>
      <c r="G10" s="94"/>
    </row>
    <row r="11" spans="1:7" x14ac:dyDescent="0.2">
      <c r="A11" s="101" t="s">
        <v>10</v>
      </c>
      <c r="B11" s="100"/>
      <c r="C11" s="100"/>
      <c r="D11" s="100"/>
      <c r="E11" s="100"/>
      <c r="F11" s="100"/>
      <c r="G11" s="100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9" t="s">
        <v>11</v>
      </c>
      <c r="B15" s="100"/>
      <c r="C15" s="100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101" t="s">
        <v>12</v>
      </c>
      <c r="B17" s="100"/>
      <c r="C17" s="100"/>
      <c r="D17" s="14"/>
      <c r="E17" s="14"/>
      <c r="F17" s="14"/>
      <c r="G17" s="14"/>
    </row>
    <row r="18" spans="1:7" x14ac:dyDescent="0.2">
      <c r="A18" s="14" t="s">
        <v>13</v>
      </c>
      <c r="B18" s="102" t="s">
        <v>102</v>
      </c>
      <c r="C18" s="100"/>
      <c r="D18" s="14"/>
      <c r="E18" s="14"/>
      <c r="F18" s="14"/>
      <c r="G18" s="14"/>
    </row>
    <row r="19" spans="1:7" x14ac:dyDescent="0.2">
      <c r="A19" s="14" t="s">
        <v>14</v>
      </c>
      <c r="B19" s="103" t="s">
        <v>15</v>
      </c>
      <c r="C19" s="100"/>
      <c r="D19" s="100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9" t="s">
        <v>16</v>
      </c>
      <c r="B21" s="100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17</v>
      </c>
      <c r="B23" s="101" t="s">
        <v>18</v>
      </c>
      <c r="C23" s="100"/>
      <c r="D23" s="14"/>
      <c r="E23" s="14"/>
      <c r="F23" s="14"/>
      <c r="G23" s="14"/>
    </row>
    <row r="24" spans="1:7" x14ac:dyDescent="0.2">
      <c r="A24" s="14" t="s">
        <v>19</v>
      </c>
      <c r="B24" s="101" t="s">
        <v>20</v>
      </c>
      <c r="C24" s="100"/>
      <c r="D24" s="14"/>
      <c r="E24" s="14"/>
      <c r="F24" s="14"/>
      <c r="G24" s="14"/>
    </row>
    <row r="25" spans="1:7" x14ac:dyDescent="0.2">
      <c r="A25" s="14"/>
      <c r="B25" s="100" t="s">
        <v>21</v>
      </c>
      <c r="C25" s="100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2" t="s">
        <v>105</v>
      </c>
      <c r="B29" s="100"/>
      <c r="C29" s="100"/>
      <c r="D29" s="100"/>
      <c r="E29" s="100"/>
      <c r="F29" s="100"/>
      <c r="G29" s="100"/>
    </row>
    <row r="30" spans="1:7" s="80" customFormat="1" ht="42.6" customHeight="1" x14ac:dyDescent="0.2">
      <c r="A30" s="101" t="s">
        <v>24</v>
      </c>
      <c r="B30" s="101"/>
      <c r="C30" s="101"/>
      <c r="D30" s="101"/>
      <c r="E30" s="101"/>
      <c r="F30" s="101"/>
      <c r="G30" s="101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8" t="s">
        <v>25</v>
      </c>
      <c r="B41" s="98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2/15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109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2"/>
      <c r="F4" s="22"/>
      <c r="G4" s="119" t="s">
        <v>48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49</v>
      </c>
      <c r="F5" s="25" t="s">
        <v>50</v>
      </c>
      <c r="G5" s="25" t="s">
        <v>51</v>
      </c>
      <c r="H5" s="26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53</v>
      </c>
      <c r="C6" s="27" t="s">
        <v>53</v>
      </c>
      <c r="D6" s="27" t="s">
        <v>53</v>
      </c>
      <c r="E6" s="28"/>
      <c r="F6" s="28"/>
      <c r="G6" s="29" t="s">
        <v>53</v>
      </c>
      <c r="H6" s="28" t="s">
        <v>53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54</v>
      </c>
      <c r="B8" s="81">
        <v>7</v>
      </c>
      <c r="C8" s="81">
        <v>1</v>
      </c>
      <c r="D8" s="81">
        <v>5</v>
      </c>
      <c r="E8" s="81">
        <v>5</v>
      </c>
      <c r="F8" s="81">
        <v>0</v>
      </c>
      <c r="G8" s="81">
        <f>E8+F8</f>
        <v>5</v>
      </c>
      <c r="H8" s="81"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55</v>
      </c>
      <c r="B9" s="81">
        <v>22</v>
      </c>
      <c r="C9" s="81">
        <v>3</v>
      </c>
      <c r="D9" s="81">
        <v>20</v>
      </c>
      <c r="E9" s="81">
        <v>17</v>
      </c>
      <c r="F9" s="81">
        <v>0</v>
      </c>
      <c r="G9" s="81">
        <f>E9+F9</f>
        <v>17</v>
      </c>
      <c r="H9" s="81">
        <v>0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56</v>
      </c>
      <c r="B10" s="81">
        <v>25</v>
      </c>
      <c r="C10" s="81">
        <v>10</v>
      </c>
      <c r="D10" s="81">
        <v>42</v>
      </c>
      <c r="E10" s="81">
        <v>12</v>
      </c>
      <c r="F10" s="81">
        <v>0</v>
      </c>
      <c r="G10" s="81">
        <f>E10+F10</f>
        <v>12</v>
      </c>
      <c r="H10" s="81">
        <v>28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57</v>
      </c>
      <c r="B11" s="81">
        <v>3</v>
      </c>
      <c r="C11" s="81">
        <v>0</v>
      </c>
      <c r="D11" s="81">
        <v>1</v>
      </c>
      <c r="E11" s="81">
        <v>0</v>
      </c>
      <c r="F11" s="81">
        <v>0</v>
      </c>
      <c r="G11" s="81">
        <f>E11+F11</f>
        <v>0</v>
      </c>
      <c r="H11" s="81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7" t="s">
        <v>58</v>
      </c>
      <c r="B13" s="81">
        <v>20</v>
      </c>
      <c r="C13" s="81">
        <v>9</v>
      </c>
      <c r="D13" s="81">
        <v>20</v>
      </c>
      <c r="E13" s="81">
        <v>15</v>
      </c>
      <c r="F13" s="81">
        <v>2</v>
      </c>
      <c r="G13" s="81">
        <f t="shared" ref="G13:G23" si="0">E13+F13</f>
        <v>17</v>
      </c>
      <c r="H13" s="81"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7" t="s">
        <v>59</v>
      </c>
      <c r="B14" s="81">
        <v>43</v>
      </c>
      <c r="C14" s="81">
        <v>3</v>
      </c>
      <c r="D14" s="81">
        <v>48</v>
      </c>
      <c r="E14" s="81">
        <v>31</v>
      </c>
      <c r="F14" s="81">
        <v>2</v>
      </c>
      <c r="G14" s="81">
        <f t="shared" si="0"/>
        <v>33</v>
      </c>
      <c r="H14" s="81"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7" t="s">
        <v>60</v>
      </c>
      <c r="B15" s="81">
        <v>51</v>
      </c>
      <c r="C15" s="81">
        <v>14</v>
      </c>
      <c r="D15" s="81">
        <v>60</v>
      </c>
      <c r="E15" s="81">
        <v>21</v>
      </c>
      <c r="F15" s="81">
        <v>14</v>
      </c>
      <c r="G15" s="81">
        <f t="shared" si="0"/>
        <v>35</v>
      </c>
      <c r="H15" s="81">
        <v>16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61</v>
      </c>
      <c r="B16" s="81">
        <v>10</v>
      </c>
      <c r="C16" s="81">
        <v>4</v>
      </c>
      <c r="D16" s="81">
        <v>10</v>
      </c>
      <c r="E16" s="81">
        <v>7</v>
      </c>
      <c r="F16" s="81">
        <v>0</v>
      </c>
      <c r="G16" s="81">
        <f t="shared" si="0"/>
        <v>7</v>
      </c>
      <c r="H16" s="81">
        <v>3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7" t="s">
        <v>62</v>
      </c>
      <c r="B17" s="81">
        <v>47</v>
      </c>
      <c r="C17" s="81">
        <v>6</v>
      </c>
      <c r="D17" s="81">
        <v>35</v>
      </c>
      <c r="E17" s="81">
        <v>32</v>
      </c>
      <c r="F17" s="81">
        <v>0</v>
      </c>
      <c r="G17" s="81">
        <f t="shared" si="0"/>
        <v>32</v>
      </c>
      <c r="H17" s="81">
        <v>4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63</v>
      </c>
      <c r="B18" s="81">
        <v>20</v>
      </c>
      <c r="C18" s="81">
        <v>7</v>
      </c>
      <c r="D18" s="81">
        <v>41</v>
      </c>
      <c r="E18" s="81">
        <v>14</v>
      </c>
      <c r="F18" s="81">
        <v>0</v>
      </c>
      <c r="G18" s="81">
        <f t="shared" si="0"/>
        <v>14</v>
      </c>
      <c r="H18" s="81">
        <v>27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64</v>
      </c>
      <c r="B19" s="81">
        <v>47</v>
      </c>
      <c r="C19" s="81">
        <v>8</v>
      </c>
      <c r="D19" s="81">
        <v>38</v>
      </c>
      <c r="E19" s="81">
        <v>28</v>
      </c>
      <c r="F19" s="81">
        <v>6</v>
      </c>
      <c r="G19" s="81">
        <f t="shared" si="0"/>
        <v>34</v>
      </c>
      <c r="H19" s="81">
        <v>4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37" t="s">
        <v>65</v>
      </c>
      <c r="B20" s="81">
        <v>42</v>
      </c>
      <c r="C20" s="81">
        <v>9</v>
      </c>
      <c r="D20" s="81">
        <v>41</v>
      </c>
      <c r="E20" s="81">
        <v>31</v>
      </c>
      <c r="F20" s="81">
        <v>2</v>
      </c>
      <c r="G20" s="81">
        <f t="shared" si="0"/>
        <v>33</v>
      </c>
      <c r="H20" s="81">
        <v>6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37" t="s">
        <v>66</v>
      </c>
      <c r="B21" s="81">
        <v>54</v>
      </c>
      <c r="C21" s="81">
        <v>11</v>
      </c>
      <c r="D21" s="81">
        <v>44</v>
      </c>
      <c r="E21" s="81">
        <v>38</v>
      </c>
      <c r="F21" s="81">
        <v>2</v>
      </c>
      <c r="G21" s="81">
        <f t="shared" si="0"/>
        <v>40</v>
      </c>
      <c r="H21" s="81">
        <v>3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37" t="s">
        <v>67</v>
      </c>
      <c r="B22" s="81">
        <v>3</v>
      </c>
      <c r="C22" s="81">
        <v>1</v>
      </c>
      <c r="D22" s="81">
        <v>4</v>
      </c>
      <c r="E22" s="81">
        <v>2</v>
      </c>
      <c r="F22" s="81">
        <v>2</v>
      </c>
      <c r="G22" s="81">
        <f t="shared" si="0"/>
        <v>4</v>
      </c>
      <c r="H22" s="81">
        <v>0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37" t="s">
        <v>68</v>
      </c>
      <c r="B23" s="81">
        <v>31</v>
      </c>
      <c r="C23" s="81">
        <v>5</v>
      </c>
      <c r="D23" s="81">
        <v>37</v>
      </c>
      <c r="E23" s="81">
        <v>21</v>
      </c>
      <c r="F23" s="81">
        <v>6</v>
      </c>
      <c r="G23" s="81">
        <f t="shared" si="0"/>
        <v>27</v>
      </c>
      <c r="H23" s="81">
        <v>6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38" t="s">
        <v>101</v>
      </c>
      <c r="B25" s="81">
        <v>425</v>
      </c>
      <c r="C25" s="81">
        <v>91</v>
      </c>
      <c r="D25" s="81">
        <v>446</v>
      </c>
      <c r="E25" s="81">
        <v>274</v>
      </c>
      <c r="F25" s="81">
        <v>36</v>
      </c>
      <c r="G25" s="81">
        <f>E25+F25</f>
        <v>310</v>
      </c>
      <c r="H25" s="81">
        <v>97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">
      <c r="A27" s="40" t="s">
        <v>110</v>
      </c>
      <c r="B27" s="81">
        <v>1025</v>
      </c>
      <c r="C27" s="81">
        <v>221</v>
      </c>
      <c r="D27" s="81">
        <v>1527</v>
      </c>
      <c r="E27" s="81">
        <v>638</v>
      </c>
      <c r="F27" s="81">
        <v>112</v>
      </c>
      <c r="G27" s="81">
        <f>E27+F27</f>
        <v>750</v>
      </c>
      <c r="H27" s="81">
        <v>658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">
      <c r="A28" s="40" t="s">
        <v>69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">
      <c r="A29" s="41" t="s">
        <v>111</v>
      </c>
      <c r="B29" s="81">
        <v>1152</v>
      </c>
      <c r="C29" s="81">
        <v>237</v>
      </c>
      <c r="D29" s="81">
        <v>1414</v>
      </c>
      <c r="E29" s="81">
        <v>718</v>
      </c>
      <c r="F29" s="81">
        <v>120</v>
      </c>
      <c r="G29" s="81">
        <f>E29+F29</f>
        <v>838</v>
      </c>
      <c r="H29" s="81">
        <v>495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">
      <c r="A30" s="41" t="s">
        <v>70</v>
      </c>
      <c r="B30" s="81">
        <f>(B27)-(B29)</f>
        <v>-127</v>
      </c>
      <c r="C30" s="81">
        <f>(C27)-(C29)</f>
        <v>-16</v>
      </c>
      <c r="D30" s="81">
        <f>(D27)-(D29)</f>
        <v>113</v>
      </c>
      <c r="E30" s="81">
        <f>(E27)-(E29)</f>
        <v>-80</v>
      </c>
      <c r="F30" s="81">
        <f>(F27)-(F29)</f>
        <v>-8</v>
      </c>
      <c r="G30" s="81">
        <f>E30+F30</f>
        <v>-88</v>
      </c>
      <c r="H30" s="81">
        <f>(H27)-(H29)</f>
        <v>163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71</v>
      </c>
      <c r="B31" s="82">
        <f t="shared" ref="B31:H31" si="1">((B30/B29)*100)</f>
        <v>-11.024305555555555</v>
      </c>
      <c r="C31" s="82">
        <f t="shared" si="1"/>
        <v>-6.7510548523206744</v>
      </c>
      <c r="D31" s="82">
        <f t="shared" si="1"/>
        <v>7.991513437057991</v>
      </c>
      <c r="E31" s="82">
        <f t="shared" si="1"/>
        <v>-11.142061281337048</v>
      </c>
      <c r="F31" s="82">
        <f t="shared" si="1"/>
        <v>-6.666666666666667</v>
      </c>
      <c r="G31" s="82">
        <f t="shared" si="1"/>
        <v>-10.501193317422434</v>
      </c>
      <c r="H31" s="82">
        <f t="shared" si="1"/>
        <v>32.929292929292927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72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112</v>
      </c>
      <c r="B1" s="124"/>
      <c r="C1" s="124"/>
      <c r="D1" s="124"/>
      <c r="E1" s="124"/>
      <c r="F1" s="124"/>
      <c r="G1" s="124"/>
      <c r="H1" s="48"/>
    </row>
    <row r="2" spans="1:26" x14ac:dyDescent="0.2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113</v>
      </c>
      <c r="C5" s="135" t="s">
        <v>114</v>
      </c>
      <c r="D5" s="138" t="s">
        <v>103</v>
      </c>
      <c r="E5" s="139" t="s">
        <v>115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2015</v>
      </c>
      <c r="F6" s="141">
        <v>2014</v>
      </c>
      <c r="G6" s="121" t="s">
        <v>104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x14ac:dyDescent="0.2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74</v>
      </c>
      <c r="B9" s="83">
        <v>308</v>
      </c>
      <c r="C9" s="84">
        <v>381</v>
      </c>
      <c r="D9" s="85">
        <f>IF(AND(C9&gt;0,B9&gt;0),(B9/C9%)-100,"x  ")</f>
        <v>-19.160104986876647</v>
      </c>
      <c r="E9" s="83">
        <v>756</v>
      </c>
      <c r="F9" s="84">
        <v>846</v>
      </c>
      <c r="G9" s="85">
        <f>IF(AND(F9&gt;0,E9&gt;0),(E9/F9%)-100,"x  ")</f>
        <v>-10.638297872340431</v>
      </c>
      <c r="H9" s="50"/>
    </row>
    <row r="10" spans="1:26" x14ac:dyDescent="0.2">
      <c r="A10" s="56" t="s">
        <v>75</v>
      </c>
      <c r="B10" s="53"/>
      <c r="C10" s="54"/>
      <c r="D10" s="55"/>
      <c r="E10" s="53"/>
      <c r="F10" s="54"/>
      <c r="G10" s="55"/>
      <c r="H10" s="50"/>
    </row>
    <row r="11" spans="1:26" hidden="1" x14ac:dyDescent="0.2">
      <c r="A11" s="56" t="s">
        <v>76</v>
      </c>
      <c r="B11" s="83">
        <v>274</v>
      </c>
      <c r="C11" s="84">
        <v>323</v>
      </c>
      <c r="D11" s="85">
        <f>IF(AND(C11&gt;0,B11&gt;0),(B11/C11%)-100,"x  ")</f>
        <v>-15.170278637770892</v>
      </c>
      <c r="E11" s="83">
        <v>638</v>
      </c>
      <c r="F11" s="84">
        <v>718</v>
      </c>
      <c r="G11" s="85">
        <f>IF(AND(F11&gt;0,E11&gt;0),(E11/F11%)-100,"x  ")</f>
        <v>-11.14206128133705</v>
      </c>
      <c r="H11" s="50"/>
    </row>
    <row r="12" spans="1:26" hidden="1" x14ac:dyDescent="0.2">
      <c r="A12" s="56" t="s">
        <v>77</v>
      </c>
      <c r="B12" s="83">
        <v>18</v>
      </c>
      <c r="C12" s="84">
        <v>32</v>
      </c>
      <c r="D12" s="85">
        <f>IF(AND(C12&gt;0,B12&gt;0),(B12/C12%)-100,"x  ")</f>
        <v>-43.75</v>
      </c>
      <c r="E12" s="83">
        <v>56</v>
      </c>
      <c r="F12" s="84">
        <v>60</v>
      </c>
      <c r="G12" s="85">
        <f>IF(AND(F12&gt;0,E12&gt;0),(E12/F12%)-100,"x  ")</f>
        <v>-6.6666666666666572</v>
      </c>
      <c r="H12" s="50"/>
    </row>
    <row r="13" spans="1:26" x14ac:dyDescent="0.2">
      <c r="A13" s="56" t="s">
        <v>78</v>
      </c>
      <c r="B13" s="83">
        <f>(B11)+(B12)</f>
        <v>292</v>
      </c>
      <c r="C13" s="84">
        <f>(C11)+(C12)</f>
        <v>355</v>
      </c>
      <c r="D13" s="85">
        <f>IF(AND(C13&gt;0,B13&gt;0),(B13/C13%)-100,"x  ")</f>
        <v>-17.746478873239425</v>
      </c>
      <c r="E13" s="83">
        <f>(E11)+(E12)</f>
        <v>694</v>
      </c>
      <c r="F13" s="84">
        <f>(F11)+(F12)</f>
        <v>778</v>
      </c>
      <c r="G13" s="85">
        <f>IF(AND(F13&gt;0,E13&gt;0),(E13/F13%)-100,"x  ")</f>
        <v>-10.796915167095122</v>
      </c>
      <c r="H13" s="57"/>
    </row>
    <row r="14" spans="1:26" x14ac:dyDescent="0.2">
      <c r="A14" s="56" t="s">
        <v>79</v>
      </c>
      <c r="B14" s="83">
        <v>16</v>
      </c>
      <c r="C14" s="84">
        <v>26</v>
      </c>
      <c r="D14" s="85">
        <f>IF(AND(C14&gt;0,B14&gt;0),(B14/C14%)-100,"x  ")</f>
        <v>-38.461538461538467</v>
      </c>
      <c r="E14" s="83">
        <v>62</v>
      </c>
      <c r="F14" s="84">
        <v>68</v>
      </c>
      <c r="G14" s="85">
        <f>IF(AND(F14&gt;0,E14&gt;0),(E14/F14%)-100,"x  ")</f>
        <v>-8.8235294117647101</v>
      </c>
      <c r="H14" s="58"/>
    </row>
    <row r="15" spans="1:26" x14ac:dyDescent="0.2">
      <c r="A15" s="56" t="s">
        <v>80</v>
      </c>
      <c r="B15" s="83">
        <v>10</v>
      </c>
      <c r="C15" s="84">
        <v>22</v>
      </c>
      <c r="D15" s="85">
        <f>IF(AND(C15&gt;0,B15&gt;0),(B15/C15%)-100,"x  ")</f>
        <v>-54.545454545454547</v>
      </c>
      <c r="E15" s="83">
        <v>37</v>
      </c>
      <c r="F15" s="84">
        <v>41</v>
      </c>
      <c r="G15" s="85">
        <f>IF(AND(F15&gt;0,E15&gt;0),(E15/F15%)-100,"x  ")</f>
        <v>-9.7560975609756042</v>
      </c>
      <c r="H15" s="50"/>
    </row>
    <row r="16" spans="1:26" x14ac:dyDescent="0.2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81</v>
      </c>
      <c r="B17" s="86">
        <v>235.11799999999999</v>
      </c>
      <c r="C17" s="86">
        <v>312.58999999999997</v>
      </c>
      <c r="D17" s="85">
        <f>IF(AND(C17&gt;0,B17&gt;0),(B17/C17%)-100,"x  ")</f>
        <v>-24.783902236155981</v>
      </c>
      <c r="E17" s="83">
        <v>719.61199999999997</v>
      </c>
      <c r="F17" s="84">
        <v>715.93899999999996</v>
      </c>
      <c r="G17" s="85">
        <f>IF(AND(F17&gt;0,E17&gt;0),(E17/F17%)-100,"x  ")</f>
        <v>0.51303253489473377</v>
      </c>
      <c r="H17" s="50"/>
    </row>
    <row r="18" spans="1:8" hidden="1" x14ac:dyDescent="0.2">
      <c r="A18" s="61" t="s">
        <v>82</v>
      </c>
      <c r="B18" s="86">
        <v>185.47900000000001</v>
      </c>
      <c r="C18" s="86">
        <v>225.149</v>
      </c>
      <c r="D18" s="85">
        <f>IF(AND(C18&gt;0,B18&gt;0),(B18/C18%)-100,"x  ")</f>
        <v>-17.619443124330999</v>
      </c>
      <c r="E18" s="83">
        <v>427.59699999999998</v>
      </c>
      <c r="F18" s="84">
        <v>468.09399999999999</v>
      </c>
      <c r="G18" s="85">
        <f>IF(AND(F18&gt;0,E18&gt;0),(E18/F18%)-100,"x  ")</f>
        <v>-8.6514674403004506</v>
      </c>
      <c r="H18" s="50"/>
    </row>
    <row r="19" spans="1:8" hidden="1" x14ac:dyDescent="0.2">
      <c r="A19" s="61" t="s">
        <v>83</v>
      </c>
      <c r="B19" s="86">
        <v>17.867000000000001</v>
      </c>
      <c r="C19" s="86">
        <v>30.98</v>
      </c>
      <c r="D19" s="85">
        <f>IF(AND(C19&gt;0,B19&gt;0),(B19/C19%)-100,"x  ")</f>
        <v>-42.327307940606843</v>
      </c>
      <c r="E19" s="83">
        <v>54.976999999999997</v>
      </c>
      <c r="F19" s="84">
        <v>57.234000000000002</v>
      </c>
      <c r="G19" s="85">
        <f>IF(AND(F19&gt;0,E19&gt;0),(E19/F19%)-100,"x  ")</f>
        <v>-3.9434601810113037</v>
      </c>
      <c r="H19" s="50"/>
    </row>
    <row r="20" spans="1:8" x14ac:dyDescent="0.2">
      <c r="A20" s="61" t="s">
        <v>84</v>
      </c>
      <c r="B20" s="87">
        <f>(B18)+(B19)</f>
        <v>203.346</v>
      </c>
      <c r="C20" s="87">
        <f>(C18)+(C19)</f>
        <v>256.12900000000002</v>
      </c>
      <c r="D20" s="85">
        <f>IF(AND(C20&gt;0,B20&gt;0),(B20/C20%)-100,"x  ")</f>
        <v>-20.607974887654265</v>
      </c>
      <c r="E20" s="83">
        <f>(E18)+(E19)</f>
        <v>482.57399999999996</v>
      </c>
      <c r="F20" s="84">
        <f>(F18)+(F19)</f>
        <v>525.32799999999997</v>
      </c>
      <c r="G20" s="85">
        <f>IF(AND(F20&gt;0,E20&gt;0),(E20/F20%)-100,"x  ")</f>
        <v>-8.1385344013644954</v>
      </c>
      <c r="H20" s="57"/>
    </row>
    <row r="21" spans="1:8" x14ac:dyDescent="0.2">
      <c r="A21" s="61" t="s">
        <v>85</v>
      </c>
      <c r="B21" s="86">
        <v>31.771999999999998</v>
      </c>
      <c r="C21" s="86">
        <v>56.460999999999999</v>
      </c>
      <c r="D21" s="85">
        <f>IF(AND(C21&gt;0,B21&gt;0),(B21/C21%)-100,"x  ")</f>
        <v>-43.727528736650072</v>
      </c>
      <c r="E21" s="83">
        <v>237.03800000000001</v>
      </c>
      <c r="F21" s="84">
        <v>190.61099999999999</v>
      </c>
      <c r="G21" s="85">
        <f>IF(AND(F21&gt;0,E21&gt;0),(E21/F21%)-100,"x  ")</f>
        <v>24.356936378278277</v>
      </c>
      <c r="H21" s="50"/>
    </row>
    <row r="22" spans="1:8" x14ac:dyDescent="0.2">
      <c r="A22" s="56"/>
      <c r="B22" s="59"/>
      <c r="C22" s="62"/>
      <c r="D22" s="55"/>
      <c r="E22" s="59"/>
      <c r="F22" s="54"/>
      <c r="G22" s="55"/>
      <c r="H22" s="50"/>
    </row>
    <row r="23" spans="1:8" x14ac:dyDescent="0.2">
      <c r="A23" s="52" t="s">
        <v>86</v>
      </c>
      <c r="B23" s="86">
        <v>63.238</v>
      </c>
      <c r="C23" s="86">
        <v>87.742999999999995</v>
      </c>
      <c r="D23" s="85">
        <f>IF(AND(C23&gt;0,B23&gt;0),(B23/C23%)-100,"x  ")</f>
        <v>-27.928153812839767</v>
      </c>
      <c r="E23" s="83">
        <v>182.97300000000001</v>
      </c>
      <c r="F23" s="84">
        <v>202.77500000000001</v>
      </c>
      <c r="G23" s="85">
        <f>IF(AND(F23&gt;0,E23&gt;0),(E23/F23%)-100,"x  ")</f>
        <v>-9.7655036370361188</v>
      </c>
      <c r="H23" s="50"/>
    </row>
    <row r="24" spans="1:8" x14ac:dyDescent="0.2">
      <c r="A24" s="56" t="s">
        <v>87</v>
      </c>
      <c r="B24" s="63"/>
      <c r="C24" s="64"/>
      <c r="D24" s="55"/>
      <c r="E24" s="63"/>
      <c r="F24" s="64"/>
      <c r="G24" s="55"/>
      <c r="H24" s="50"/>
    </row>
    <row r="25" spans="1:8" hidden="1" x14ac:dyDescent="0.2">
      <c r="A25" s="61" t="s">
        <v>88</v>
      </c>
      <c r="B25" s="86">
        <v>49.161000000000001</v>
      </c>
      <c r="C25" s="86">
        <v>61.832000000000001</v>
      </c>
      <c r="D25" s="85">
        <f>IF(AND(C25&gt;0,B25&gt;0),(B25/C25%)-100,"x  ")</f>
        <v>-20.492625177901402</v>
      </c>
      <c r="E25" s="83">
        <v>111.08499999999999</v>
      </c>
      <c r="F25" s="84">
        <v>126.482</v>
      </c>
      <c r="G25" s="85">
        <f>IF(AND(F25&gt;0,E25&gt;0),(E25/F25%)-100,"x  ")</f>
        <v>-12.173273667399329</v>
      </c>
      <c r="H25" s="50"/>
    </row>
    <row r="26" spans="1:8" hidden="1" x14ac:dyDescent="0.2">
      <c r="A26" s="61" t="s">
        <v>89</v>
      </c>
      <c r="B26" s="86">
        <v>6.2160000000000002</v>
      </c>
      <c r="C26" s="86">
        <v>10.391</v>
      </c>
      <c r="D26" s="85">
        <f>IF(AND(C26&gt;0,B26&gt;0),(B26/C26%)-100,"x  ")</f>
        <v>-40.179001058608414</v>
      </c>
      <c r="E26" s="83">
        <v>16.446999999999999</v>
      </c>
      <c r="F26" s="84">
        <v>18.385000000000002</v>
      </c>
      <c r="G26" s="85">
        <f>IF(AND(F26&gt;0,E26&gt;0),(E26/F26%)-100,"x  ")</f>
        <v>-10.541202066902372</v>
      </c>
      <c r="H26" s="50"/>
    </row>
    <row r="27" spans="1:8" x14ac:dyDescent="0.2">
      <c r="A27" s="56" t="s">
        <v>78</v>
      </c>
      <c r="B27" s="86">
        <f>(B25)+(B26)</f>
        <v>55.377000000000002</v>
      </c>
      <c r="C27" s="86">
        <f>(C25)+(C26)</f>
        <v>72.222999999999999</v>
      </c>
      <c r="D27" s="85">
        <f>IF(AND(C27&gt;0,B27&gt;0),(B27/C27%)-100,"x  ")</f>
        <v>-23.324979577143012</v>
      </c>
      <c r="E27" s="83">
        <f>(E25)+(E26)</f>
        <v>127.532</v>
      </c>
      <c r="F27" s="84">
        <f>(F25)+(F26)</f>
        <v>144.86699999999999</v>
      </c>
      <c r="G27" s="85">
        <f>IF(AND(F27&gt;0,E27&gt;0),(E27/F27%)-100,"x  ")</f>
        <v>-11.96614826012825</v>
      </c>
      <c r="H27" s="57"/>
    </row>
    <row r="28" spans="1:8" x14ac:dyDescent="0.2">
      <c r="A28" s="56" t="s">
        <v>79</v>
      </c>
      <c r="B28" s="86">
        <v>7.8609999999999998</v>
      </c>
      <c r="C28" s="86">
        <v>15.52</v>
      </c>
      <c r="D28" s="85">
        <f>IF(AND(C28&gt;0,B28&gt;0),(B28/C28%)-100,"x  ")</f>
        <v>-49.349226804123717</v>
      </c>
      <c r="E28" s="83">
        <v>55.441000000000003</v>
      </c>
      <c r="F28" s="84">
        <v>57.908000000000001</v>
      </c>
      <c r="G28" s="85">
        <f>IF(AND(F28&gt;0,E28&gt;0),(E28/F28%)-100,"x  ")</f>
        <v>-4.2602058437521606</v>
      </c>
      <c r="H28" s="50"/>
    </row>
    <row r="29" spans="1:8" x14ac:dyDescent="0.2">
      <c r="A29" s="56"/>
      <c r="B29" s="59"/>
      <c r="C29" s="62"/>
      <c r="D29" s="55"/>
      <c r="E29" s="59"/>
      <c r="F29" s="54"/>
      <c r="G29" s="55"/>
      <c r="H29" s="50"/>
    </row>
    <row r="30" spans="1:8" x14ac:dyDescent="0.2">
      <c r="A30" s="52" t="s">
        <v>46</v>
      </c>
      <c r="B30" s="86">
        <v>407</v>
      </c>
      <c r="C30" s="86">
        <v>537</v>
      </c>
      <c r="D30" s="85">
        <f>IF(AND(C30&gt;0,B30&gt;0),(B30/C30%)-100,"x  ")</f>
        <v>-24.208566108007446</v>
      </c>
      <c r="E30" s="83">
        <v>1408</v>
      </c>
      <c r="F30" s="84">
        <v>1333</v>
      </c>
      <c r="G30" s="85">
        <f>IF(AND(F30&gt;0,E30&gt;0),(E30/F30%)-100,"x  ")</f>
        <v>5.626406601650416</v>
      </c>
      <c r="H30" s="50"/>
    </row>
    <row r="31" spans="1:8" x14ac:dyDescent="0.2">
      <c r="A31" s="56" t="s">
        <v>90</v>
      </c>
      <c r="B31" s="65"/>
      <c r="C31" s="66"/>
      <c r="D31" s="55"/>
      <c r="E31" s="65"/>
      <c r="F31" s="54"/>
      <c r="G31" s="55"/>
      <c r="H31" s="58"/>
    </row>
    <row r="32" spans="1:8" hidden="1" x14ac:dyDescent="0.2">
      <c r="A32" s="61" t="s">
        <v>88</v>
      </c>
      <c r="B32" s="60"/>
      <c r="C32" s="60"/>
      <c r="D32" s="55"/>
      <c r="E32" s="53"/>
      <c r="F32" s="54"/>
      <c r="G32" s="55"/>
      <c r="H32" s="50"/>
    </row>
    <row r="33" spans="1:8" hidden="1" x14ac:dyDescent="0.2">
      <c r="A33" s="61" t="s">
        <v>89</v>
      </c>
      <c r="B33" s="60"/>
      <c r="C33" s="60"/>
      <c r="D33" s="55"/>
      <c r="E33" s="53"/>
      <c r="F33" s="54"/>
      <c r="G33" s="55"/>
      <c r="H33" s="50"/>
    </row>
    <row r="34" spans="1:8" x14ac:dyDescent="0.2">
      <c r="A34" s="67" t="s">
        <v>91</v>
      </c>
      <c r="B34" s="86">
        <f>B11+(B12*2)</f>
        <v>310</v>
      </c>
      <c r="C34" s="86">
        <f>C11+(C12*2)</f>
        <v>387</v>
      </c>
      <c r="D34" s="85">
        <f>IF(AND(C34&gt;0,B34&gt;0),(B34/C34%)-100,"x  ")</f>
        <v>-19.896640826873394</v>
      </c>
      <c r="E34" s="83">
        <f>E11+(E12*2)</f>
        <v>750</v>
      </c>
      <c r="F34" s="84">
        <f>F11+(F12*2)</f>
        <v>838</v>
      </c>
      <c r="G34" s="85">
        <f>IF(AND(F34&gt;0,E34&gt;0),(E34/F34%)-100,"x  ")</f>
        <v>-10.501193317422448</v>
      </c>
      <c r="H34" s="57"/>
    </row>
    <row r="35" spans="1:8" x14ac:dyDescent="0.2">
      <c r="A35" s="68" t="s">
        <v>92</v>
      </c>
      <c r="B35" s="86">
        <f>(B30)-(B34)</f>
        <v>97</v>
      </c>
      <c r="C35" s="86">
        <f>(C30)-(C34)</f>
        <v>150</v>
      </c>
      <c r="D35" s="85">
        <f>IF(AND(C35&gt;0,B35&gt;0),(B35/C35%)-100,"x  ")</f>
        <v>-35.333333333333329</v>
      </c>
      <c r="E35" s="83">
        <f>(E30)-(E34)</f>
        <v>658</v>
      </c>
      <c r="F35" s="84">
        <f>(F30)-(F34)</f>
        <v>495</v>
      </c>
      <c r="G35" s="85">
        <f>IF(AND(F35&gt;0,E35&gt;0),(E35/F35%)-100,"x  ")</f>
        <v>32.929292929292927</v>
      </c>
      <c r="H35" s="58"/>
    </row>
    <row r="36" spans="1:8" x14ac:dyDescent="0.2">
      <c r="A36" s="56" t="s">
        <v>93</v>
      </c>
      <c r="B36" s="86">
        <v>37</v>
      </c>
      <c r="C36" s="86">
        <v>78</v>
      </c>
      <c r="D36" s="85">
        <f>IF(AND(C36&gt;0,B36&gt;0),(B36/C36%)-100,"x  ")</f>
        <v>-52.564102564102569</v>
      </c>
      <c r="E36" s="83">
        <v>213</v>
      </c>
      <c r="F36" s="84">
        <v>249</v>
      </c>
      <c r="G36" s="85">
        <f>IF(AND(F36&gt;0,E36&gt;0),(E36/F36%)-100,"x  ")</f>
        <v>-14.457831325301214</v>
      </c>
      <c r="H36" s="50"/>
    </row>
    <row r="37" spans="1:8" x14ac:dyDescent="0.2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94</v>
      </c>
      <c r="B38" s="87">
        <v>43.79</v>
      </c>
      <c r="C38" s="87">
        <v>57.838000000000001</v>
      </c>
      <c r="D38" s="85">
        <f>IF(AND(C38&gt;0,B38&gt;0),(B38/C38%)-100,"x  ")</f>
        <v>-24.288530032158789</v>
      </c>
      <c r="E38" s="83">
        <v>135.87</v>
      </c>
      <c r="F38" s="84">
        <v>136.55699999999999</v>
      </c>
      <c r="G38" s="85">
        <f>IF(AND(F38&gt;0,E38&gt;0),(E38/F38%)-100,"x  ")</f>
        <v>-0.50308662316834329</v>
      </c>
      <c r="H38" s="50"/>
    </row>
    <row r="39" spans="1:8" x14ac:dyDescent="0.2">
      <c r="A39" s="56" t="s">
        <v>90</v>
      </c>
      <c r="B39" s="63"/>
      <c r="C39" s="64"/>
      <c r="D39" s="55"/>
      <c r="E39" s="63"/>
      <c r="F39" s="64"/>
      <c r="G39" s="55"/>
      <c r="H39" s="50"/>
    </row>
    <row r="40" spans="1:8" hidden="1" x14ac:dyDescent="0.2">
      <c r="A40" s="61" t="s">
        <v>88</v>
      </c>
      <c r="B40" s="86">
        <v>34.317</v>
      </c>
      <c r="C40" s="86">
        <v>40.841000000000001</v>
      </c>
      <c r="D40" s="85">
        <f>IF(AND(C40&gt;0,B40&gt;0),(B40/C40%)-100,"x  ")</f>
        <v>-15.974143630175561</v>
      </c>
      <c r="E40" s="83">
        <v>79.730999999999995</v>
      </c>
      <c r="F40" s="84">
        <v>88.015000000000001</v>
      </c>
      <c r="G40" s="85">
        <f>IF(AND(F40&gt;0,E40&gt;0),(E40/F40%)-100,"x  ")</f>
        <v>-9.4120320399931927</v>
      </c>
      <c r="H40" s="50"/>
    </row>
    <row r="41" spans="1:8" hidden="1" x14ac:dyDescent="0.2">
      <c r="A41" s="61" t="s">
        <v>89</v>
      </c>
      <c r="B41" s="86">
        <v>3.1440000000000001</v>
      </c>
      <c r="C41" s="86">
        <v>5.7220000000000004</v>
      </c>
      <c r="D41" s="85">
        <f>IF(AND(C41&gt;0,B41&gt;0),(B41/C41%)-100,"x  ")</f>
        <v>-45.054176861237337</v>
      </c>
      <c r="E41" s="83">
        <v>10.579000000000001</v>
      </c>
      <c r="F41" s="84">
        <v>11.092000000000001</v>
      </c>
      <c r="G41" s="85">
        <f>IF(AND(F41&gt;0,E41&gt;0),(E41/F41%)-100,"x  ")</f>
        <v>-4.6249549224666424</v>
      </c>
      <c r="H41" s="50"/>
    </row>
    <row r="42" spans="1:8" x14ac:dyDescent="0.2">
      <c r="A42" s="56" t="s">
        <v>91</v>
      </c>
      <c r="B42" s="87">
        <f>(B40)+(B41)</f>
        <v>37.460999999999999</v>
      </c>
      <c r="C42" s="87">
        <f>(C40)+(C41)</f>
        <v>46.563000000000002</v>
      </c>
      <c r="D42" s="85">
        <f>IF(AND(C42&gt;0,B42&gt;0),(B42/C42%)-100,"x  ")</f>
        <v>-19.547709554796739</v>
      </c>
      <c r="E42" s="83">
        <f>(E40)+(E41)</f>
        <v>90.31</v>
      </c>
      <c r="F42" s="84">
        <f>(F40)+(F41)</f>
        <v>99.106999999999999</v>
      </c>
      <c r="G42" s="85">
        <f>IF(AND(F42&gt;0,E42&gt;0),(E42/F42%)-100,"x  ")</f>
        <v>-8.8762650468685393</v>
      </c>
      <c r="H42" s="57"/>
    </row>
    <row r="43" spans="1:8" x14ac:dyDescent="0.2">
      <c r="A43" s="68" t="s">
        <v>92</v>
      </c>
      <c r="B43" s="86">
        <v>6.3289999999999997</v>
      </c>
      <c r="C43" s="86">
        <v>11.275</v>
      </c>
      <c r="D43" s="85">
        <f>IF(AND(C43&gt;0,B43&gt;0),(B43/C43%)-100,"x  ")</f>
        <v>-43.866962305986704</v>
      </c>
      <c r="E43" s="83">
        <v>45.56</v>
      </c>
      <c r="F43" s="84">
        <v>37.450000000000003</v>
      </c>
      <c r="G43" s="85">
        <f>IF(AND(F43&gt;0,E43&gt;0),(E43/F43%)-100,"x  ")</f>
        <v>21.65554072096127</v>
      </c>
      <c r="H43" s="50"/>
    </row>
    <row r="44" spans="1:8" x14ac:dyDescent="0.2">
      <c r="A44" s="56" t="s">
        <v>93</v>
      </c>
      <c r="B44" s="86">
        <v>2.6379999999999999</v>
      </c>
      <c r="C44" s="86">
        <v>6.4020000000000001</v>
      </c>
      <c r="D44" s="85">
        <f>IF(AND(C44&gt;0,B44&gt;0),(B44/C44%)-100,"x  ")</f>
        <v>-58.794126835363954</v>
      </c>
      <c r="E44" s="83">
        <v>17.169</v>
      </c>
      <c r="F44" s="84">
        <v>20.122</v>
      </c>
      <c r="G44" s="85">
        <f>IF(AND(F44&gt;0,E44&gt;0),(E44/F44%)-100,"x  ")</f>
        <v>-14.675479574594974</v>
      </c>
      <c r="H44" s="50"/>
    </row>
    <row r="45" spans="1:8" x14ac:dyDescent="0.2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95</v>
      </c>
      <c r="B46" s="87">
        <v>1834</v>
      </c>
      <c r="C46" s="87">
        <v>2491</v>
      </c>
      <c r="D46" s="85">
        <f>IF(AND(C46&gt;0,B46&gt;0),(B46/C46%)-100,"x  ")</f>
        <v>-26.374949819349652</v>
      </c>
      <c r="E46" s="83">
        <v>5819</v>
      </c>
      <c r="F46" s="84">
        <v>5756</v>
      </c>
      <c r="G46" s="85">
        <f>IF(AND(F46&gt;0,E46&gt;0),(E46/F46%)-100,"x  ")</f>
        <v>1.0945100764419635</v>
      </c>
      <c r="H46" s="50"/>
    </row>
    <row r="47" spans="1:8" x14ac:dyDescent="0.2">
      <c r="A47" s="56" t="s">
        <v>90</v>
      </c>
      <c r="B47" s="53"/>
      <c r="C47" s="54"/>
      <c r="D47" s="55"/>
      <c r="E47" s="53"/>
      <c r="F47" s="54"/>
      <c r="G47" s="55"/>
      <c r="H47" s="50"/>
    </row>
    <row r="48" spans="1:8" hidden="1" x14ac:dyDescent="0.2">
      <c r="A48" s="61" t="s">
        <v>88</v>
      </c>
      <c r="B48" s="86">
        <v>1453</v>
      </c>
      <c r="C48" s="86">
        <v>1743</v>
      </c>
      <c r="D48" s="85">
        <f>IF(AND(C48&gt;0,B48&gt;0),(B48/C48%)-100,"x  ")</f>
        <v>-16.637980493402182</v>
      </c>
      <c r="E48" s="83">
        <v>3371</v>
      </c>
      <c r="F48" s="84">
        <v>3742</v>
      </c>
      <c r="G48" s="85">
        <f>IF(AND(F48&gt;0,E48&gt;0),(E48/F48%)-100,"x  ")</f>
        <v>-9.9144842330304641</v>
      </c>
      <c r="H48" s="50"/>
    </row>
    <row r="49" spans="1:8" hidden="1" x14ac:dyDescent="0.2">
      <c r="A49" s="61" t="s">
        <v>89</v>
      </c>
      <c r="B49" s="86">
        <v>142</v>
      </c>
      <c r="C49" s="86">
        <v>248</v>
      </c>
      <c r="D49" s="85">
        <f>IF(AND(C49&gt;0,B49&gt;0),(B49/C49%)-100,"x  ")</f>
        <v>-42.741935483870968</v>
      </c>
      <c r="E49" s="83">
        <v>477</v>
      </c>
      <c r="F49" s="84">
        <v>479</v>
      </c>
      <c r="G49" s="85">
        <f>IF(AND(F49&gt;0,E49&gt;0),(E49/F49%)-100,"x  ")</f>
        <v>-0.41753653444676786</v>
      </c>
      <c r="H49" s="50"/>
    </row>
    <row r="50" spans="1:8" x14ac:dyDescent="0.2">
      <c r="A50" s="56" t="s">
        <v>91</v>
      </c>
      <c r="B50" s="86">
        <f>(B48)+(B49)</f>
        <v>1595</v>
      </c>
      <c r="C50" s="86">
        <f>(C48)+(C49)</f>
        <v>1991</v>
      </c>
      <c r="D50" s="85">
        <f>IF(AND(C50&gt;0,B50&gt;0),(B50/C50%)-100,"x  ")</f>
        <v>-19.889502762430936</v>
      </c>
      <c r="E50" s="83">
        <f>(E48)+(E49)</f>
        <v>3848</v>
      </c>
      <c r="F50" s="84">
        <f>(F48)+(F49)</f>
        <v>4221</v>
      </c>
      <c r="G50" s="85">
        <f>IF(AND(F50&gt;0,E50&gt;0),(E50/F50%)-100,"x  ")</f>
        <v>-8.836768538261083</v>
      </c>
      <c r="H50" s="57"/>
    </row>
    <row r="51" spans="1:8" x14ac:dyDescent="0.2">
      <c r="A51" s="68" t="s">
        <v>92</v>
      </c>
      <c r="B51" s="86">
        <v>239</v>
      </c>
      <c r="C51" s="86">
        <v>500</v>
      </c>
      <c r="D51" s="85">
        <f>IF(AND(C51&gt;0,B51&gt;0),(B51/C51%)-100,"x  ")</f>
        <v>-52.2</v>
      </c>
      <c r="E51" s="83">
        <v>1971</v>
      </c>
      <c r="F51" s="84">
        <v>1535</v>
      </c>
      <c r="G51" s="85">
        <f>IF(AND(F51&gt;0,E51&gt;0),(E51/F51%)-100,"x  ")</f>
        <v>28.403908794788265</v>
      </c>
      <c r="H51" s="50"/>
    </row>
    <row r="52" spans="1:8" x14ac:dyDescent="0.2">
      <c r="A52" s="69" t="s">
        <v>93</v>
      </c>
      <c r="B52" s="88">
        <v>107</v>
      </c>
      <c r="C52" s="88">
        <v>270</v>
      </c>
      <c r="D52" s="89">
        <f>IF(AND(C52&gt;0,B52&gt;0),(B52/C52%)-100,"x  ")</f>
        <v>-60.370370370370374</v>
      </c>
      <c r="E52" s="90">
        <v>717</v>
      </c>
      <c r="F52" s="91">
        <v>815</v>
      </c>
      <c r="G52" s="89">
        <f>IF(AND(F52&gt;0,E52&gt;0),(E52/F52%)-100,"x  ")</f>
        <v>-12.024539877300612</v>
      </c>
      <c r="H52" s="50"/>
    </row>
    <row r="53" spans="1:8" x14ac:dyDescent="0.2">
      <c r="H53" s="50"/>
    </row>
    <row r="54" spans="1:8" x14ac:dyDescent="0.2">
      <c r="A54" t="s">
        <v>72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116</v>
      </c>
      <c r="B2" s="143"/>
      <c r="C2" s="143"/>
      <c r="D2" s="143"/>
      <c r="E2" s="143"/>
      <c r="F2" s="143"/>
      <c r="G2" s="143"/>
      <c r="H2" s="145"/>
    </row>
    <row r="3" spans="1:8" x14ac:dyDescent="0.2">
      <c r="A3" s="71"/>
      <c r="B3" s="71"/>
      <c r="C3" s="71"/>
      <c r="D3" s="71"/>
      <c r="E3" s="71"/>
      <c r="F3" s="71"/>
      <c r="G3" s="71"/>
    </row>
    <row r="4" spans="1:8" x14ac:dyDescent="0.2">
      <c r="A4" s="71"/>
      <c r="B4" s="71"/>
      <c r="C4" s="71"/>
      <c r="D4" s="71"/>
      <c r="E4" s="71"/>
      <c r="F4" s="71"/>
      <c r="G4" s="71"/>
    </row>
    <row r="5" spans="1:8" x14ac:dyDescent="0.2">
      <c r="A5" s="71"/>
      <c r="B5" s="71"/>
      <c r="C5" s="71"/>
      <c r="D5" s="71"/>
      <c r="E5" s="71"/>
      <c r="F5" s="71"/>
      <c r="G5" s="71"/>
    </row>
    <row r="6" spans="1:8" x14ac:dyDescent="0.2">
      <c r="A6" s="71"/>
      <c r="B6" s="71"/>
      <c r="C6" s="71"/>
      <c r="D6" s="71"/>
      <c r="E6" s="71"/>
      <c r="F6" s="71"/>
      <c r="G6" s="71"/>
    </row>
    <row r="7" spans="1:8" x14ac:dyDescent="0.2">
      <c r="A7" s="71"/>
      <c r="B7" s="71"/>
      <c r="C7" s="71"/>
      <c r="D7" s="71"/>
      <c r="E7" s="71"/>
      <c r="F7" s="71"/>
      <c r="G7" s="71"/>
    </row>
    <row r="8" spans="1:8" ht="14.25" x14ac:dyDescent="0.2">
      <c r="A8" s="71"/>
      <c r="B8" s="71"/>
      <c r="C8" s="71"/>
      <c r="D8" s="72"/>
      <c r="E8" s="71"/>
      <c r="F8" s="71"/>
      <c r="G8" s="71"/>
    </row>
    <row r="9" spans="1:8" x14ac:dyDescent="0.2">
      <c r="A9" s="71"/>
      <c r="B9" s="71"/>
      <c r="C9" s="71"/>
      <c r="D9" s="71"/>
      <c r="E9" s="71"/>
      <c r="F9" s="71"/>
      <c r="G9" s="71"/>
    </row>
    <row r="10" spans="1:8" x14ac:dyDescent="0.2">
      <c r="A10" s="71"/>
      <c r="B10" s="71"/>
      <c r="C10" s="71"/>
      <c r="D10" s="71"/>
      <c r="E10" s="71"/>
      <c r="F10" s="71"/>
      <c r="G10" s="71"/>
    </row>
    <row r="11" spans="1:8" x14ac:dyDescent="0.2">
      <c r="A11" s="71"/>
      <c r="B11" s="71"/>
      <c r="C11" s="71"/>
      <c r="D11" s="71"/>
      <c r="E11" s="71"/>
      <c r="F11" s="71"/>
      <c r="G11" s="71"/>
    </row>
    <row r="12" spans="1:8" x14ac:dyDescent="0.2">
      <c r="A12" s="71"/>
      <c r="B12" s="71"/>
      <c r="C12" s="71"/>
      <c r="D12" s="71"/>
      <c r="E12" s="71"/>
      <c r="F12" s="71"/>
      <c r="G12" s="71"/>
    </row>
    <row r="13" spans="1:8" x14ac:dyDescent="0.2">
      <c r="A13" s="71"/>
      <c r="B13" s="71"/>
      <c r="C13" s="71"/>
      <c r="D13" s="71"/>
      <c r="E13" s="71"/>
      <c r="F13" s="71"/>
      <c r="G13" s="71"/>
    </row>
    <row r="14" spans="1:8" x14ac:dyDescent="0.2">
      <c r="A14" s="71"/>
      <c r="B14" s="71"/>
      <c r="C14" s="71"/>
      <c r="D14" s="71"/>
      <c r="E14" s="71"/>
      <c r="F14" s="71"/>
      <c r="G14" s="71"/>
    </row>
    <row r="15" spans="1:8" x14ac:dyDescent="0.2">
      <c r="A15" s="71"/>
      <c r="B15" s="71"/>
      <c r="C15" s="71"/>
      <c r="D15" s="71"/>
      <c r="E15" s="71"/>
      <c r="F15" s="71"/>
      <c r="G15" s="71"/>
    </row>
    <row r="16" spans="1:8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24" spans="1:7" x14ac:dyDescent="0.2">
      <c r="A24" s="71"/>
      <c r="B24" s="71"/>
      <c r="C24" s="71"/>
      <c r="D24" s="71"/>
      <c r="E24" s="71"/>
      <c r="F24" s="71"/>
      <c r="G24" s="71"/>
    </row>
    <row r="25" spans="1:7" x14ac:dyDescent="0.2">
      <c r="A25" s="71"/>
      <c r="B25" s="71"/>
      <c r="C25" s="71"/>
      <c r="D25" s="71"/>
      <c r="E25" s="71"/>
      <c r="F25" s="71"/>
      <c r="G25" s="71"/>
    </row>
    <row r="26" spans="1:7" x14ac:dyDescent="0.2">
      <c r="A26" s="71"/>
      <c r="B26" s="71"/>
      <c r="C26" s="71"/>
      <c r="D26" s="71"/>
      <c r="E26" s="71"/>
      <c r="F26" s="71"/>
      <c r="G26" s="71"/>
    </row>
    <row r="27" spans="1:7" x14ac:dyDescent="0.2">
      <c r="A27" s="71"/>
      <c r="B27" s="71"/>
      <c r="C27" s="71"/>
      <c r="D27" s="71"/>
      <c r="E27" s="71"/>
      <c r="F27" s="71"/>
      <c r="G27" s="71"/>
    </row>
    <row r="28" spans="1:7" x14ac:dyDescent="0.2">
      <c r="A28" s="71"/>
      <c r="B28" s="71"/>
      <c r="C28" s="71"/>
      <c r="D28" s="71"/>
      <c r="E28" s="71"/>
      <c r="F28" s="71"/>
      <c r="G28" s="71"/>
    </row>
    <row r="29" spans="1:7" x14ac:dyDescent="0.2">
      <c r="B29" s="71"/>
      <c r="C29" s="71"/>
      <c r="D29" s="71"/>
      <c r="E29" s="71"/>
      <c r="F29" s="71"/>
      <c r="G29" s="71"/>
    </row>
    <row r="30" spans="1:7" x14ac:dyDescent="0.2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2/15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1"/>
    </row>
    <row r="2" spans="1:26" ht="14.25" x14ac:dyDescent="0.2">
      <c r="A2" s="146" t="s">
        <v>117</v>
      </c>
      <c r="B2" s="107"/>
      <c r="C2" s="107"/>
      <c r="D2" s="107"/>
      <c r="E2" s="107"/>
      <c r="F2" s="107"/>
      <c r="G2" s="107"/>
      <c r="H2" s="107"/>
      <c r="I2" s="72" t="s">
        <v>100</v>
      </c>
      <c r="M2" s="92" t="s">
        <v>118</v>
      </c>
    </row>
    <row r="3" spans="1:26" x14ac:dyDescent="0.2">
      <c r="A3" s="73"/>
      <c r="B3" s="27" t="s">
        <v>119</v>
      </c>
      <c r="C3" s="27" t="s">
        <v>120</v>
      </c>
      <c r="D3" s="27" t="s">
        <v>121</v>
      </c>
      <c r="E3" s="27" t="s">
        <v>122</v>
      </c>
      <c r="F3" s="28" t="s">
        <v>123</v>
      </c>
      <c r="G3" s="28" t="s">
        <v>124</v>
      </c>
      <c r="H3" s="29" t="s">
        <v>125</v>
      </c>
      <c r="I3" s="28" t="s">
        <v>126</v>
      </c>
      <c r="J3" s="28" t="s">
        <v>127</v>
      </c>
      <c r="K3" s="28" t="s">
        <v>128</v>
      </c>
      <c r="L3" s="28" t="s">
        <v>129</v>
      </c>
      <c r="M3" s="28" t="s">
        <v>130</v>
      </c>
      <c r="N3" s="28" t="s">
        <v>119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7">
        <v>531</v>
      </c>
      <c r="C7" s="77">
        <v>601</v>
      </c>
      <c r="D7" s="77">
        <v>543</v>
      </c>
      <c r="E7" s="77">
        <v>787</v>
      </c>
      <c r="F7" s="77">
        <v>944</v>
      </c>
      <c r="G7" s="77">
        <v>717</v>
      </c>
      <c r="H7" s="77">
        <v>792</v>
      </c>
      <c r="I7" s="77">
        <v>599</v>
      </c>
      <c r="J7" s="77">
        <v>860</v>
      </c>
      <c r="K7" s="77">
        <v>545</v>
      </c>
      <c r="L7" s="77">
        <v>839</v>
      </c>
      <c r="M7" s="78">
        <v>600</v>
      </c>
      <c r="N7" s="77">
        <v>425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131</v>
      </c>
      <c r="B9" s="107"/>
      <c r="C9" s="107"/>
      <c r="D9" s="107"/>
      <c r="E9" s="107"/>
      <c r="F9" s="107"/>
      <c r="G9" s="107"/>
      <c r="H9" s="107"/>
      <c r="I9" s="72" t="s">
        <v>97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7">
        <v>580</v>
      </c>
      <c r="C11" s="77">
        <v>987</v>
      </c>
      <c r="D11" s="77">
        <v>741</v>
      </c>
      <c r="E11" s="77">
        <v>1024</v>
      </c>
      <c r="F11" s="77">
        <v>1576</v>
      </c>
      <c r="G11" s="77">
        <v>896</v>
      </c>
      <c r="H11" s="77">
        <v>1253</v>
      </c>
      <c r="I11" s="77">
        <v>743</v>
      </c>
      <c r="J11" s="77">
        <v>1382</v>
      </c>
      <c r="K11" s="77">
        <v>719</v>
      </c>
      <c r="L11" s="77">
        <v>1443</v>
      </c>
      <c r="M11" s="78">
        <v>1081</v>
      </c>
      <c r="N11" s="77">
        <v>446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2/15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2014-10-16T11:31:17Z</cp:lastPrinted>
  <dcterms:created xsi:type="dcterms:W3CDTF">2014-04-03T08:37:47Z</dcterms:created>
  <dcterms:modified xsi:type="dcterms:W3CDTF">2015-04-22T11:10:38Z</dcterms:modified>
  <cp:category>LIS-Bericht</cp:category>
</cp:coreProperties>
</file>