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D42" i="5" s="1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D35" i="5" s="1"/>
  <c r="B34" i="5"/>
  <c r="B35" i="5" s="1"/>
  <c r="G30" i="5"/>
  <c r="D30" i="5"/>
  <c r="G28" i="5"/>
  <c r="D28" i="5"/>
  <c r="F27" i="5"/>
  <c r="E27" i="5"/>
  <c r="C27" i="5"/>
  <c r="D27" i="5" s="1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C31" i="4"/>
  <c r="H30" i="4"/>
  <c r="H31" i="4" s="1"/>
  <c r="F30" i="4"/>
  <c r="E30" i="4"/>
  <c r="E31" i="4" s="1"/>
  <c r="D30" i="4"/>
  <c r="D31" i="4" s="1"/>
  <c r="C30" i="4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0" i="5" l="1"/>
  <c r="G20" i="5"/>
  <c r="G42" i="5"/>
  <c r="D50" i="5"/>
  <c r="G13" i="5"/>
  <c r="G27" i="5"/>
  <c r="G34" i="5"/>
  <c r="D13" i="5"/>
  <c r="D34" i="5"/>
  <c r="F35" i="5"/>
  <c r="G35" i="5" s="1"/>
  <c r="G30" i="4"/>
  <c r="G31" i="4" s="1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<sst xmlns="http://schemas.openxmlformats.org/spreadsheetml/2006/main" count="155" uniqueCount="132">
  <si>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</si>
  <si>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</si>
  <si>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</si>
  <si>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</si>
  <si>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</si>
  <si>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</si>
  <si>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</si>
  <si>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</si>
  <si>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</si>
  <si>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</si>
  <si>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</si>
  <si>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</si>
  <si>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</si>
  <si>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</si>
  <si>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</si>
  <si>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</si>
  <si>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</si>
  <si>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</si>
  <si>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</si>
  <si>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</si>
  <si>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</si>
  <si>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</si>
  <si>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</si>
  <si>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</si>
  <si>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</si>
  <si>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</si>
  <si>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</si>
  <si>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</si>
  <si>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</si>
  <si>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</si>
  <si>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</si>
  <si>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</si>
  <si>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</si>
  <si>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</si>
  <si>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</si>
  <si>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</si>
  <si>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</si>
  <si>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</si>
  <si>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</si>
  <si>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</si>
  <si>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</si>
  <si>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</si>
  <si>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</si>
  <si>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</si>
  <si>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</si>
  <si>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</si>
  <si>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</si>
  <si>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</si>
  <si>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</si>
  <si>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</si>
  <si>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</si>
  <si>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</si>
  <si>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</si>
  <si>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</si>
  <si>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</si>
  <si>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</si>
  <si>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</si>
  <si>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</si>
  <si>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</si>
  <si>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</si>
  <si>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</si>
  <si>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</si>
  <si>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</si>
  <si>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</si>
  <si>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</si>
  <si>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</si>
  <si>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</si>
  <si>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</si>
  <si>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</si>
  <si>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</si>
  <si>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</si>
  <si>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</si>
  <si>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</si>
  <si>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</si>
  <si>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</si>
  <si>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</si>
  <si>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</si>
  <si>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</si>
  <si>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</si>
  <si>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</si>
  <si>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</si>
  <si>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</si>
  <si>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</si>
  <si>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</si>
  <si>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</si>
  <si>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</si>
  <si>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</si>
  <si>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</si>
  <si>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</si>
  <si>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</si>
  <si>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</si>
  <si>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</si>
  <si>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</si>
  <si>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</si>
  <si>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</si>
  <si>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</si>
  <si>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</si>
  <si>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</si>
  <si>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</si>
  <si>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</si>
  <si>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</si>
  <si>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</si>
  <si>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</si>
  <si>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</si>
  <si>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</si>
  <si>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April 2017</t>
  </si>
  <si>
    <t>Januar bis April 2017</t>
  </si>
  <si>
    <t>Januar bis April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</si>
  <si>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2017</t>
    </r>
  </si>
  <si>
    <t>April 
2017</t>
  </si>
  <si>
    <t>April 
2016</t>
  </si>
  <si>
    <t xml:space="preserve">Januar bis April </t>
  </si>
  <si>
    <t>Stand: April 2017</t>
  </si>
  <si>
    <t>Baugenehmigungen für Wohngebäude insgesamt 
ab April 2017</t>
  </si>
  <si>
    <t>April 2017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</si>
  <si>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</si>
  <si>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</si>
  <si>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</si>
  <si>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</si>
  <si>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</si>
  <si>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</si>
  <si>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</si>
  <si>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</si>
  <si>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</si>
  <si>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</si>
  <si>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</si>
  <si>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</si>
  <si>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2017</t>
  </si>
  <si>
    <t xml:space="preserve">© Statistisches Amt für Hamburg und Schleswig-Holstein, Hamburg 2017
Auszugsweise Vervielfältigung und Verbreitung mit Quellenangabe gestattet.         </t>
  </si>
  <si>
    <t>Kennziffer: F II 1 - m 4/17 SH</t>
  </si>
  <si>
    <t>Herausgegeben am: 8. Juni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</si>
  <si>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April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</si>
</sst>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940</c:v>
                </c:pt>
                <c:pt idx="1">
                  <c:v>754</c:v>
                </c:pt>
                <c:pt idx="2">
                  <c:v>963</c:v>
                </c:pt>
                <c:pt idx="3">
                  <c:v>884</c:v>
                </c:pt>
                <c:pt idx="4">
                  <c:v>589</c:v>
                </c:pt>
                <c:pt idx="5">
                  <c:v>664</c:v>
                </c:pt>
                <c:pt idx="6">
                  <c:v>664</c:v>
                </c:pt>
                <c:pt idx="7">
                  <c:v>656</c:v>
                </c:pt>
                <c:pt idx="8">
                  <c:v>883</c:v>
                </c:pt>
                <c:pt idx="9">
                  <c:v>585</c:v>
                </c:pt>
                <c:pt idx="10">
                  <c:v>529</c:v>
                </c:pt>
                <c:pt idx="11">
                  <c:v>639</c:v>
                </c:pt>
                <c:pt idx="12">
                  <c:v>696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1581</c:v>
                </c:pt>
                <c:pt idx="1">
                  <c:v>1122</c:v>
                </c:pt>
                <c:pt idx="2">
                  <c:v>1653</c:v>
                </c:pt>
                <c:pt idx="3">
                  <c:v>1531</c:v>
                </c:pt>
                <c:pt idx="4">
                  <c:v>806</c:v>
                </c:pt>
                <c:pt idx="5">
                  <c:v>1114</c:v>
                </c:pt>
                <c:pt idx="6">
                  <c:v>1299</c:v>
                </c:pt>
                <c:pt idx="7">
                  <c:v>1260</c:v>
                </c:pt>
                <c:pt idx="8">
                  <c:v>1701</c:v>
                </c:pt>
                <c:pt idx="9">
                  <c:v>1399</c:v>
                </c:pt>
                <c:pt idx="10">
                  <c:v>1090</c:v>
                </c:pt>
                <c:pt idx="11">
                  <c:v>771</c:v>
                </c:pt>
                <c:pt idx="12">
                  <c:v>880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363456"/>
        <c:axId val="97364992"/>
      </c:lineChart>
      <c:catAx>
        <c:axId val="97363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364992"/>
        <c:crosses val="autoZero"/>
        <c:auto val="1"/>
        <c:lblAlgn val="ctr"/>
        <c:lblOffset val="100"/>
        <c:noMultiLvlLbl val="0"/>
      </c:catAx>
      <c:valAx>
        <c:axId val="9736499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3634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128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24</v>
      </c>
      <c r="C8" s="81">
        <v>3</v>
      </c>
      <c r="D8" s="81">
        <v>22</v>
      </c>
      <c r="E8" s="81">
        <v>19</v>
      </c>
      <c r="F8" s="81">
        <v>0</v>
      </c>
      <c r="G8" s="81">
        <f>E8+F8</f>
        <v>19</v>
      </c>
      <c r="H8" s="81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20</v>
      </c>
      <c r="C9" s="81">
        <v>2</v>
      </c>
      <c r="D9" s="81">
        <v>78</v>
      </c>
      <c r="E9" s="81">
        <v>4</v>
      </c>
      <c r="F9" s="81">
        <v>0</v>
      </c>
      <c r="G9" s="81">
        <f>E9+F9</f>
        <v>4</v>
      </c>
      <c r="H9" s="81">
        <v>10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27</v>
      </c>
      <c r="C10" s="81">
        <v>5</v>
      </c>
      <c r="D10" s="81">
        <v>23</v>
      </c>
      <c r="E10" s="81">
        <v>7</v>
      </c>
      <c r="F10" s="81">
        <v>2</v>
      </c>
      <c r="G10" s="81">
        <f>E10+F10</f>
        <v>9</v>
      </c>
      <c r="H10" s="81">
        <v>10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9</v>
      </c>
      <c r="C11" s="81">
        <v>1</v>
      </c>
      <c r="D11" s="81">
        <v>8</v>
      </c>
      <c r="E11" s="81">
        <v>8</v>
      </c>
      <c r="F11" s="81">
        <v>0</v>
      </c>
      <c r="G11" s="81">
        <f>E11+F11</f>
        <v>8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32</v>
      </c>
      <c r="C13" s="81">
        <v>12</v>
      </c>
      <c r="D13" s="81">
        <v>36</v>
      </c>
      <c r="E13" s="81">
        <v>15</v>
      </c>
      <c r="F13" s="81">
        <v>0</v>
      </c>
      <c r="G13" s="81">
        <f t="shared" ref="G13:G23" si="0">E13+F13</f>
        <v>15</v>
      </c>
      <c r="H13" s="81">
        <v>7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57</v>
      </c>
      <c r="C14" s="81">
        <v>9</v>
      </c>
      <c r="D14" s="81">
        <v>57</v>
      </c>
      <c r="E14" s="81">
        <v>39</v>
      </c>
      <c r="F14" s="81">
        <v>2</v>
      </c>
      <c r="G14" s="81">
        <f t="shared" si="0"/>
        <v>41</v>
      </c>
      <c r="H14" s="81">
        <v>6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86</v>
      </c>
      <c r="C15" s="81">
        <v>17</v>
      </c>
      <c r="D15" s="81">
        <v>135</v>
      </c>
      <c r="E15" s="81">
        <v>46</v>
      </c>
      <c r="F15" s="81">
        <v>24</v>
      </c>
      <c r="G15" s="81">
        <f t="shared" si="0"/>
        <v>70</v>
      </c>
      <c r="H15" s="81">
        <v>60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57</v>
      </c>
      <c r="C16" s="81">
        <v>6</v>
      </c>
      <c r="D16" s="81">
        <v>85</v>
      </c>
      <c r="E16" s="81">
        <v>38</v>
      </c>
      <c r="F16" s="81">
        <v>18</v>
      </c>
      <c r="G16" s="81">
        <f t="shared" si="0"/>
        <v>56</v>
      </c>
      <c r="H16" s="81">
        <v>26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68</v>
      </c>
      <c r="C17" s="81">
        <v>9</v>
      </c>
      <c r="D17" s="81">
        <v>86</v>
      </c>
      <c r="E17" s="81">
        <v>50</v>
      </c>
      <c r="F17" s="81">
        <v>4</v>
      </c>
      <c r="G17" s="81">
        <f t="shared" si="0"/>
        <v>54</v>
      </c>
      <c r="H17" s="81">
        <v>29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51</v>
      </c>
      <c r="C18" s="81">
        <v>2</v>
      </c>
      <c r="D18" s="81">
        <v>59</v>
      </c>
      <c r="E18" s="81">
        <v>30</v>
      </c>
      <c r="F18" s="81">
        <v>2</v>
      </c>
      <c r="G18" s="81">
        <f t="shared" si="0"/>
        <v>32</v>
      </c>
      <c r="H18" s="81">
        <v>12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63</v>
      </c>
      <c r="C19" s="81">
        <v>19</v>
      </c>
      <c r="D19" s="81">
        <v>74</v>
      </c>
      <c r="E19" s="81">
        <v>42</v>
      </c>
      <c r="F19" s="81">
        <v>10</v>
      </c>
      <c r="G19" s="81">
        <f t="shared" si="0"/>
        <v>52</v>
      </c>
      <c r="H19" s="81">
        <v>19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81</v>
      </c>
      <c r="C20" s="81">
        <v>11</v>
      </c>
      <c r="D20" s="81">
        <v>108</v>
      </c>
      <c r="E20" s="81">
        <v>43</v>
      </c>
      <c r="F20" s="81">
        <v>10</v>
      </c>
      <c r="G20" s="81">
        <f t="shared" si="0"/>
        <v>53</v>
      </c>
      <c r="H20" s="81">
        <v>52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62</v>
      </c>
      <c r="C21" s="81">
        <v>11</v>
      </c>
      <c r="D21" s="81">
        <v>64</v>
      </c>
      <c r="E21" s="81">
        <v>50</v>
      </c>
      <c r="F21" s="81">
        <v>0</v>
      </c>
      <c r="G21" s="81">
        <f t="shared" si="0"/>
        <v>50</v>
      </c>
      <c r="H21" s="81">
        <v>13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18</v>
      </c>
      <c r="C22" s="81">
        <v>10</v>
      </c>
      <c r="D22" s="81">
        <v>8</v>
      </c>
      <c r="E22" s="81">
        <v>8</v>
      </c>
      <c r="F22" s="81">
        <v>0</v>
      </c>
      <c r="G22" s="81">
        <f t="shared" si="0"/>
        <v>8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41</v>
      </c>
      <c r="C23" s="81">
        <v>5</v>
      </c>
      <c r="D23" s="81">
        <v>37</v>
      </c>
      <c r="E23" s="81">
        <v>21</v>
      </c>
      <c r="F23" s="81">
        <v>4</v>
      </c>
      <c r="G23" s="81">
        <f t="shared" si="0"/>
        <v>25</v>
      </c>
      <c r="H23" s="81">
        <v>4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696</v>
      </c>
      <c r="C25" s="81">
        <v>122</v>
      </c>
      <c r="D25" s="81">
        <v>880</v>
      </c>
      <c r="E25" s="81">
        <v>420</v>
      </c>
      <c r="F25" s="81">
        <v>76</v>
      </c>
      <c r="G25" s="81">
        <f>E25+F25</f>
        <v>496</v>
      </c>
      <c r="H25" s="81">
        <v>248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106</v>
      </c>
      <c r="B27" s="81">
        <v>2449</v>
      </c>
      <c r="C27" s="81">
        <v>429</v>
      </c>
      <c r="D27" s="81">
        <v>4140</v>
      </c>
      <c r="E27" s="81">
        <v>1410</v>
      </c>
      <c r="F27" s="81">
        <v>304</v>
      </c>
      <c r="G27" s="81">
        <f>E27+F27</f>
        <v>1714</v>
      </c>
      <c r="H27" s="81">
        <v>2014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107</v>
      </c>
      <c r="B29" s="81">
        <v>3153</v>
      </c>
      <c r="C29" s="81">
        <v>597</v>
      </c>
      <c r="D29" s="81">
        <v>5738</v>
      </c>
      <c r="E29" s="81">
        <v>1794</v>
      </c>
      <c r="F29" s="81">
        <v>456</v>
      </c>
      <c r="G29" s="81">
        <f>E29+F29</f>
        <v>2250</v>
      </c>
      <c r="H29" s="81">
        <v>2920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-704</v>
      </c>
      <c r="C30" s="81">
        <f>(C27)-(C29)</f>
        <v>-168</v>
      </c>
      <c r="D30" s="81">
        <f>(D27)-(D29)</f>
        <v>-1598</v>
      </c>
      <c r="E30" s="81">
        <f>(E27)-(E29)</f>
        <v>-384</v>
      </c>
      <c r="F30" s="81">
        <f>(F27)-(F29)</f>
        <v>-152</v>
      </c>
      <c r="G30" s="81">
        <f>E30+F30</f>
        <v>-536</v>
      </c>
      <c r="H30" s="81">
        <f>(H27)-(H29)</f>
        <v>-906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-22.327941642879797</v>
      </c>
      <c r="C31" s="82">
        <f t="shared" si="1"/>
        <v>-28.140703517587941</v>
      </c>
      <c r="D31" s="82">
        <f t="shared" si="1"/>
        <v>-27.849424886720108</v>
      </c>
      <c r="E31" s="82">
        <f t="shared" si="1"/>
        <v>-21.404682274247492</v>
      </c>
      <c r="F31" s="82">
        <f t="shared" si="1"/>
        <v>-33.333333333333329</v>
      </c>
      <c r="G31" s="82">
        <f t="shared" si="1"/>
        <v>-23.822222222222223</v>
      </c>
      <c r="H31" s="82">
        <f t="shared" si="1"/>
        <v>-31.027397260273972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108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500</v>
      </c>
      <c r="C9" s="84">
        <v>650</v>
      </c>
      <c r="D9" s="85">
        <f>IF(AND(C9&gt;0,B9&gt;0),(B9/C9%)-100,"x  ")</f>
        <v>-23.07692307692308</v>
      </c>
      <c r="E9" s="83">
        <v>1817</v>
      </c>
      <c r="F9" s="84">
        <v>2356</v>
      </c>
      <c r="G9" s="85">
        <f>IF(AND(F9&gt;0,E9&gt;0),(E9/F9%)-100,"x  ")</f>
        <v>-22.877758913412563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420</v>
      </c>
      <c r="C11" s="84">
        <v>493</v>
      </c>
      <c r="D11" s="85">
        <f>IF(AND(C11&gt;0,B11&gt;0),(B11/C11%)-100,"x  ")</f>
        <v>-14.807302231237315</v>
      </c>
      <c r="E11" s="83">
        <v>1410</v>
      </c>
      <c r="F11" s="84">
        <v>1794</v>
      </c>
      <c r="G11" s="85">
        <f>IF(AND(F11&gt;0,E11&gt;0),(E11/F11%)-100,"x  ")</f>
        <v>-21.404682274247492</v>
      </c>
      <c r="H11" s="49"/>
    </row>
    <row r="12" spans="1:26" hidden="1" x14ac:dyDescent="0.2">
      <c r="A12" s="55" t="s">
        <v>77</v>
      </c>
      <c r="B12" s="83">
        <v>38</v>
      </c>
      <c r="C12" s="84">
        <v>71</v>
      </c>
      <c r="D12" s="85">
        <f>IF(AND(C12&gt;0,B12&gt;0),(B12/C12%)-100,"x  ")</f>
        <v>-46.478873239436616</v>
      </c>
      <c r="E12" s="83">
        <v>152</v>
      </c>
      <c r="F12" s="84">
        <v>228</v>
      </c>
      <c r="G12" s="85">
        <f>IF(AND(F12&gt;0,E12&gt;0),(E12/F12%)-100,"x  ")</f>
        <v>-33.333333333333329</v>
      </c>
      <c r="H12" s="49"/>
    </row>
    <row r="13" spans="1:26" x14ac:dyDescent="0.2">
      <c r="A13" s="55" t="s">
        <v>78</v>
      </c>
      <c r="B13" s="83">
        <f>(B11)+(B12)</f>
        <v>458</v>
      </c>
      <c r="C13" s="84">
        <f>(C11)+(C12)</f>
        <v>564</v>
      </c>
      <c r="D13" s="85">
        <f>IF(AND(C13&gt;0,B13&gt;0),(B13/C13%)-100,"x  ")</f>
        <v>-18.79432624113474</v>
      </c>
      <c r="E13" s="83">
        <f>(E11)+(E12)</f>
        <v>1562</v>
      </c>
      <c r="F13" s="84">
        <f>(F11)+(F12)</f>
        <v>2022</v>
      </c>
      <c r="G13" s="85">
        <f>IF(AND(F13&gt;0,E13&gt;0),(E13/F13%)-100,"x  ")</f>
        <v>-22.74975272007913</v>
      </c>
      <c r="H13" s="56"/>
    </row>
    <row r="14" spans="1:26" x14ac:dyDescent="0.2">
      <c r="A14" s="55" t="s">
        <v>79</v>
      </c>
      <c r="B14" s="83">
        <v>42</v>
      </c>
      <c r="C14" s="84">
        <v>86</v>
      </c>
      <c r="D14" s="85">
        <f>IF(AND(C14&gt;0,B14&gt;0),(B14/C14%)-100,"x  ")</f>
        <v>-51.162790697674417</v>
      </c>
      <c r="E14" s="83">
        <v>255</v>
      </c>
      <c r="F14" s="84">
        <v>334</v>
      </c>
      <c r="G14" s="85">
        <f>IF(AND(F14&gt;0,E14&gt;0),(E14/F14%)-100,"x  ")</f>
        <v>-23.65269461077844</v>
      </c>
      <c r="H14" s="57"/>
    </row>
    <row r="15" spans="1:26" x14ac:dyDescent="0.2">
      <c r="A15" s="55" t="s">
        <v>80</v>
      </c>
      <c r="B15" s="83">
        <v>27</v>
      </c>
      <c r="C15" s="84">
        <v>44</v>
      </c>
      <c r="D15" s="85">
        <f>IF(AND(C15&gt;0,B15&gt;0),(B15/C15%)-100,"x  ")</f>
        <v>-38.636363636363633</v>
      </c>
      <c r="E15" s="83">
        <v>165</v>
      </c>
      <c r="F15" s="84">
        <v>148</v>
      </c>
      <c r="G15" s="85">
        <f>IF(AND(F15&gt;0,E15&gt;0),(E15/F15%)-100,"x  ")</f>
        <v>11.486486486486484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400.00200000000001</v>
      </c>
      <c r="C17" s="86">
        <v>729.94799999999998</v>
      </c>
      <c r="D17" s="85">
        <f>IF(AND(C17&gt;0,B17&gt;0),(B17/C17%)-100,"x  ")</f>
        <v>-45.201302010554173</v>
      </c>
      <c r="E17" s="83">
        <v>1805.528</v>
      </c>
      <c r="F17" s="84">
        <v>2609.2269999999999</v>
      </c>
      <c r="G17" s="85">
        <f>IF(AND(F17&gt;0,E17&gt;0),(E17/F17%)-100,"x  ")</f>
        <v>-30.802187774386823</v>
      </c>
      <c r="H17" s="49"/>
    </row>
    <row r="18" spans="1:8" hidden="1" x14ac:dyDescent="0.2">
      <c r="A18" s="60" t="s">
        <v>82</v>
      </c>
      <c r="B18" s="86">
        <v>271.46100000000001</v>
      </c>
      <c r="C18" s="86">
        <v>353.22699999999998</v>
      </c>
      <c r="D18" s="85">
        <f>IF(AND(C18&gt;0,B18&gt;0),(B18/C18%)-100,"x  ")</f>
        <v>-23.148287078847304</v>
      </c>
      <c r="E18" s="83">
        <v>955.40200000000004</v>
      </c>
      <c r="F18" s="84">
        <v>1244.6890000000001</v>
      </c>
      <c r="G18" s="85">
        <f>IF(AND(F18&gt;0,E18&gt;0),(E18/F18%)-100,"x  ")</f>
        <v>-23.241709374791625</v>
      </c>
      <c r="H18" s="49"/>
    </row>
    <row r="19" spans="1:8" hidden="1" x14ac:dyDescent="0.2">
      <c r="A19" s="60" t="s">
        <v>83</v>
      </c>
      <c r="B19" s="86">
        <v>36.228999999999999</v>
      </c>
      <c r="C19" s="86">
        <v>69.393000000000001</v>
      </c>
      <c r="D19" s="85">
        <f>IF(AND(C19&gt;0,B19&gt;0),(B19/C19%)-100,"x  ")</f>
        <v>-47.791563990604246</v>
      </c>
      <c r="E19" s="83">
        <v>145.70400000000001</v>
      </c>
      <c r="F19" s="84">
        <v>227.17099999999999</v>
      </c>
      <c r="G19" s="85">
        <f>IF(AND(F19&gt;0,E19&gt;0),(E19/F19%)-100,"x  ")</f>
        <v>-35.861531621553809</v>
      </c>
      <c r="H19" s="49"/>
    </row>
    <row r="20" spans="1:8" x14ac:dyDescent="0.2">
      <c r="A20" s="60" t="s">
        <v>84</v>
      </c>
      <c r="B20" s="87">
        <f>(B18)+(B19)</f>
        <v>307.69</v>
      </c>
      <c r="C20" s="87">
        <f>(C18)+(C19)</f>
        <v>422.62</v>
      </c>
      <c r="D20" s="85">
        <f>IF(AND(C20&gt;0,B20&gt;0),(B20/C20%)-100,"x  ")</f>
        <v>-27.194642941649718</v>
      </c>
      <c r="E20" s="83">
        <f>(E18)+(E19)</f>
        <v>1101.106</v>
      </c>
      <c r="F20" s="84">
        <f>(F18)+(F19)</f>
        <v>1471.8600000000001</v>
      </c>
      <c r="G20" s="85">
        <f>IF(AND(F20&gt;0,E20&gt;0),(E20/F20%)-100,"x  ")</f>
        <v>-25.189488130664614</v>
      </c>
      <c r="H20" s="56"/>
    </row>
    <row r="21" spans="1:8" x14ac:dyDescent="0.2">
      <c r="A21" s="60" t="s">
        <v>85</v>
      </c>
      <c r="B21" s="86">
        <v>92.311999999999998</v>
      </c>
      <c r="C21" s="86">
        <v>307.32799999999997</v>
      </c>
      <c r="D21" s="85">
        <f>IF(AND(C21&gt;0,B21&gt;0),(B21/C21%)-100,"x  ")</f>
        <v>-69.96303623490212</v>
      </c>
      <c r="E21" s="83">
        <v>704.42200000000003</v>
      </c>
      <c r="F21" s="84">
        <v>1137.367</v>
      </c>
      <c r="G21" s="85">
        <f>IF(AND(F21&gt;0,E21&gt;0),(E21/F21%)-100,"x  ")</f>
        <v>-38.065549642287834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117.98099999999999</v>
      </c>
      <c r="C23" s="86">
        <v>207.858</v>
      </c>
      <c r="D23" s="85">
        <f>IF(AND(C23&gt;0,B23&gt;0),(B23/C23%)-100,"x  ")</f>
        <v>-43.239615506740186</v>
      </c>
      <c r="E23" s="83">
        <v>558.07100000000003</v>
      </c>
      <c r="F23" s="84">
        <v>741.53099999999995</v>
      </c>
      <c r="G23" s="85">
        <f>IF(AND(F23&gt;0,E23&gt;0),(E23/F23%)-100,"x  ")</f>
        <v>-24.740705378466984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78.905000000000001</v>
      </c>
      <c r="C25" s="86">
        <v>94.33</v>
      </c>
      <c r="D25" s="85">
        <f>IF(AND(C25&gt;0,B25&gt;0),(B25/C25%)-100,"x  ")</f>
        <v>-16.352167921127958</v>
      </c>
      <c r="E25" s="83">
        <v>277.68</v>
      </c>
      <c r="F25" s="84">
        <v>342.60899999999998</v>
      </c>
      <c r="G25" s="85">
        <f>IF(AND(F25&gt;0,E25&gt;0),(E25/F25%)-100,"x  ")</f>
        <v>-18.95134103307268</v>
      </c>
      <c r="H25" s="49"/>
    </row>
    <row r="26" spans="1:8" hidden="1" x14ac:dyDescent="0.2">
      <c r="A26" s="60" t="s">
        <v>89</v>
      </c>
      <c r="B26" s="86">
        <v>10.199</v>
      </c>
      <c r="C26" s="86">
        <v>19.994</v>
      </c>
      <c r="D26" s="85">
        <f>IF(AND(C26&gt;0,B26&gt;0),(B26/C26%)-100,"x  ")</f>
        <v>-48.989696909072727</v>
      </c>
      <c r="E26" s="83">
        <v>46.276000000000003</v>
      </c>
      <c r="F26" s="84">
        <v>62.816000000000003</v>
      </c>
      <c r="G26" s="85">
        <f>IF(AND(F26&gt;0,E26&gt;0),(E26/F26%)-100,"x  ")</f>
        <v>-26.330871115639326</v>
      </c>
      <c r="H26" s="49"/>
    </row>
    <row r="27" spans="1:8" x14ac:dyDescent="0.2">
      <c r="A27" s="55" t="s">
        <v>78</v>
      </c>
      <c r="B27" s="86">
        <f>(B25)+(B26)</f>
        <v>89.103999999999999</v>
      </c>
      <c r="C27" s="86">
        <f>(C25)+(C26)</f>
        <v>114.324</v>
      </c>
      <c r="D27" s="85">
        <f>IF(AND(C27&gt;0,B27&gt;0),(B27/C27%)-100,"x  ")</f>
        <v>-22.060109863195834</v>
      </c>
      <c r="E27" s="83">
        <f>(E25)+(E26)</f>
        <v>323.95600000000002</v>
      </c>
      <c r="F27" s="84">
        <f>(F25)+(F26)</f>
        <v>405.42499999999995</v>
      </c>
      <c r="G27" s="85">
        <f>IF(AND(F27&gt;0,E27&gt;0),(E27/F27%)-100,"x  ")</f>
        <v>-20.094715422087916</v>
      </c>
      <c r="H27" s="56"/>
    </row>
    <row r="28" spans="1:8" x14ac:dyDescent="0.2">
      <c r="A28" s="55" t="s">
        <v>79</v>
      </c>
      <c r="B28" s="86">
        <v>28.876999999999999</v>
      </c>
      <c r="C28" s="86">
        <v>93.534000000000006</v>
      </c>
      <c r="D28" s="85">
        <f>IF(AND(C28&gt;0,B28&gt;0),(B28/C28%)-100,"x  ")</f>
        <v>-69.126734663330978</v>
      </c>
      <c r="E28" s="83">
        <v>234.11500000000001</v>
      </c>
      <c r="F28" s="84">
        <v>336.10599999999999</v>
      </c>
      <c r="G28" s="85">
        <f>IF(AND(F28&gt;0,E28&gt;0),(E28/F28%)-100,"x  ")</f>
        <v>-30.344891195039665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744</v>
      </c>
      <c r="C30" s="86">
        <v>1459</v>
      </c>
      <c r="D30" s="85">
        <f>IF(AND(C30&gt;0,B30&gt;0),(B30/C30%)-100,"x  ")</f>
        <v>-49.006168608636052</v>
      </c>
      <c r="E30" s="83">
        <v>3728</v>
      </c>
      <c r="F30" s="84">
        <v>5170</v>
      </c>
      <c r="G30" s="85">
        <f>IF(AND(F30&gt;0,E30&gt;0),(E30/F30%)-100,"x  ")</f>
        <v>-27.891682785299807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496</v>
      </c>
      <c r="C34" s="86">
        <f>C11+(C12*2)</f>
        <v>635</v>
      </c>
      <c r="D34" s="85">
        <f>IF(AND(C34&gt;0,B34&gt;0),(B34/C34%)-100,"x  ")</f>
        <v>-21.889763779527556</v>
      </c>
      <c r="E34" s="83">
        <f>E11+(E12*2)</f>
        <v>1714</v>
      </c>
      <c r="F34" s="84">
        <f>F11+(F12*2)</f>
        <v>2250</v>
      </c>
      <c r="G34" s="85">
        <f>IF(AND(F34&gt;0,E34&gt;0),(E34/F34%)-100,"x  ")</f>
        <v>-23.822222222222223</v>
      </c>
      <c r="H34" s="56"/>
    </row>
    <row r="35" spans="1:8" x14ac:dyDescent="0.2">
      <c r="A35" s="67" t="s">
        <v>92</v>
      </c>
      <c r="B35" s="86">
        <f>(B30)-(B34)</f>
        <v>248</v>
      </c>
      <c r="C35" s="86">
        <f>(C30)-(C34)</f>
        <v>824</v>
      </c>
      <c r="D35" s="85">
        <f>IF(AND(C35&gt;0,B35&gt;0),(B35/C35%)-100,"x  ")</f>
        <v>-69.902912621359221</v>
      </c>
      <c r="E35" s="83">
        <f>(E30)-(E34)</f>
        <v>2014</v>
      </c>
      <c r="F35" s="84">
        <f>(F30)-(F34)</f>
        <v>2920</v>
      </c>
      <c r="G35" s="85">
        <f>IF(AND(F35&gt;0,E35&gt;0),(E35/F35%)-100,"x  ")</f>
        <v>-31.027397260273972</v>
      </c>
      <c r="H35" s="57"/>
    </row>
    <row r="36" spans="1:8" x14ac:dyDescent="0.2">
      <c r="A36" s="55" t="s">
        <v>93</v>
      </c>
      <c r="B36" s="86">
        <v>114</v>
      </c>
      <c r="C36" s="86">
        <v>265</v>
      </c>
      <c r="D36" s="85">
        <f>IF(AND(C36&gt;0,B36&gt;0),(B36/C36%)-100,"x  ")</f>
        <v>-56.981132075471699</v>
      </c>
      <c r="E36" s="83">
        <v>946</v>
      </c>
      <c r="F36" s="84">
        <v>1040</v>
      </c>
      <c r="G36" s="85">
        <f>IF(AND(F36&gt;0,E36&gt;0),(E36/F36%)-100,"x  ")</f>
        <v>-9.0384615384615472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79.424999999999997</v>
      </c>
      <c r="C38" s="87">
        <v>137.21700000000001</v>
      </c>
      <c r="D38" s="85">
        <f>IF(AND(C38&gt;0,B38&gt;0),(B38/C38%)-100,"x  ")</f>
        <v>-42.117230372329963</v>
      </c>
      <c r="E38" s="83">
        <v>353.36099999999999</v>
      </c>
      <c r="F38" s="84">
        <v>490.637</v>
      </c>
      <c r="G38" s="85">
        <f>IF(AND(F38&gt;0,E38&gt;0),(E38/F38%)-100,"x  ")</f>
        <v>-27.979137325558412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53.598999999999997</v>
      </c>
      <c r="C40" s="86">
        <v>64.147999999999996</v>
      </c>
      <c r="D40" s="85">
        <f>IF(AND(C40&gt;0,B40&gt;0),(B40/C40%)-100,"x  ")</f>
        <v>-16.444783937145345</v>
      </c>
      <c r="E40" s="83">
        <v>184.869</v>
      </c>
      <c r="F40" s="84">
        <v>230.09399999999999</v>
      </c>
      <c r="G40" s="85">
        <f>IF(AND(F40&gt;0,E40&gt;0),(E40/F40%)-100,"x  ")</f>
        <v>-19.655010560901189</v>
      </c>
      <c r="H40" s="49"/>
    </row>
    <row r="41" spans="1:8" hidden="1" x14ac:dyDescent="0.2">
      <c r="A41" s="60" t="s">
        <v>89</v>
      </c>
      <c r="B41" s="86">
        <v>7.218</v>
      </c>
      <c r="C41" s="86">
        <v>14.083</v>
      </c>
      <c r="D41" s="85">
        <f>IF(AND(C41&gt;0,B41&gt;0),(B41/C41%)-100,"x  ")</f>
        <v>-48.746715898601153</v>
      </c>
      <c r="E41" s="83">
        <v>29.251000000000001</v>
      </c>
      <c r="F41" s="84">
        <v>45.311</v>
      </c>
      <c r="G41" s="85">
        <f>IF(AND(F41&gt;0,E41&gt;0),(E41/F41%)-100,"x  ")</f>
        <v>-35.443931937057229</v>
      </c>
      <c r="H41" s="49"/>
    </row>
    <row r="42" spans="1:8" x14ac:dyDescent="0.2">
      <c r="A42" s="55" t="s">
        <v>91</v>
      </c>
      <c r="B42" s="87">
        <f>(B40)+(B41)</f>
        <v>60.816999999999993</v>
      </c>
      <c r="C42" s="87">
        <f>(C40)+(C41)</f>
        <v>78.230999999999995</v>
      </c>
      <c r="D42" s="85">
        <f>IF(AND(C42&gt;0,B42&gt;0),(B42/C42%)-100,"x  ")</f>
        <v>-22.259718014597794</v>
      </c>
      <c r="E42" s="83">
        <f>(E40)+(E41)</f>
        <v>214.12</v>
      </c>
      <c r="F42" s="84">
        <f>(F40)+(F41)</f>
        <v>275.40499999999997</v>
      </c>
      <c r="G42" s="85">
        <f>IF(AND(F42&gt;0,E42&gt;0),(E42/F42%)-100,"x  ")</f>
        <v>-22.252682413173318</v>
      </c>
      <c r="H42" s="56"/>
    </row>
    <row r="43" spans="1:8" x14ac:dyDescent="0.2">
      <c r="A43" s="67" t="s">
        <v>92</v>
      </c>
      <c r="B43" s="86">
        <v>18.608000000000001</v>
      </c>
      <c r="C43" s="86">
        <v>58.985999999999997</v>
      </c>
      <c r="D43" s="85">
        <f>IF(AND(C43&gt;0,B43&gt;0),(B43/C43%)-100,"x  ")</f>
        <v>-68.453531346421187</v>
      </c>
      <c r="E43" s="83">
        <v>139.24100000000001</v>
      </c>
      <c r="F43" s="84">
        <v>215.232</v>
      </c>
      <c r="G43" s="85">
        <f>IF(AND(F43&gt;0,E43&gt;0),(E43/F43%)-100,"x  ")</f>
        <v>-35.30655292893249</v>
      </c>
      <c r="H43" s="49"/>
    </row>
    <row r="44" spans="1:8" x14ac:dyDescent="0.2">
      <c r="A44" s="55" t="s">
        <v>93</v>
      </c>
      <c r="B44" s="86">
        <v>8.7789999999999999</v>
      </c>
      <c r="C44" s="86">
        <v>21.358000000000001</v>
      </c>
      <c r="D44" s="85">
        <f>IF(AND(C44&gt;0,B44&gt;0),(B44/C44%)-100,"x  ")</f>
        <v>-58.895964041576924</v>
      </c>
      <c r="E44" s="83">
        <v>71.081999999999994</v>
      </c>
      <c r="F44" s="84">
        <v>86.424000000000007</v>
      </c>
      <c r="G44" s="85">
        <f>IF(AND(F44&gt;0,E44&gt;0),(E44/F44%)-100,"x  ")</f>
        <v>-17.752013329630671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3256</v>
      </c>
      <c r="C46" s="87">
        <v>5675</v>
      </c>
      <c r="D46" s="85">
        <f>IF(AND(C46&gt;0,B46&gt;0),(B46/C46%)-100,"x  ")</f>
        <v>-42.625550660792953</v>
      </c>
      <c r="E46" s="83">
        <v>14292</v>
      </c>
      <c r="F46" s="84">
        <v>20316</v>
      </c>
      <c r="G46" s="85">
        <f>IF(AND(F46&gt;0,E46&gt;0),(E46/F46%)-100,"x  ")</f>
        <v>-29.651506202008264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2198</v>
      </c>
      <c r="C48" s="86">
        <v>2610</v>
      </c>
      <c r="D48" s="85">
        <f>IF(AND(C48&gt;0,B48&gt;0),(B48/C48%)-100,"x  ")</f>
        <v>-15.785440613026822</v>
      </c>
      <c r="E48" s="83">
        <v>7495</v>
      </c>
      <c r="F48" s="84">
        <v>9426</v>
      </c>
      <c r="G48" s="85">
        <f>IF(AND(F48&gt;0,E48&gt;0),(E48/F48%)-100,"x  ")</f>
        <v>-20.48589009123701</v>
      </c>
      <c r="H48" s="49"/>
    </row>
    <row r="49" spans="1:8" hidden="1" x14ac:dyDescent="0.2">
      <c r="A49" s="60" t="s">
        <v>89</v>
      </c>
      <c r="B49" s="86">
        <v>316</v>
      </c>
      <c r="C49" s="86">
        <v>606</v>
      </c>
      <c r="D49" s="85">
        <f>IF(AND(C49&gt;0,B49&gt;0),(B49/C49%)-100,"x  ")</f>
        <v>-47.854785478547853</v>
      </c>
      <c r="E49" s="83">
        <v>1225</v>
      </c>
      <c r="F49" s="84">
        <v>1909</v>
      </c>
      <c r="G49" s="85">
        <f>IF(AND(F49&gt;0,E49&gt;0),(E49/F49%)-100,"x  ")</f>
        <v>-35.830277632268206</v>
      </c>
      <c r="H49" s="49"/>
    </row>
    <row r="50" spans="1:8" x14ac:dyDescent="0.2">
      <c r="A50" s="55" t="s">
        <v>91</v>
      </c>
      <c r="B50" s="86">
        <f>(B48)+(B49)</f>
        <v>2514</v>
      </c>
      <c r="C50" s="86">
        <f>(C48)+(C49)</f>
        <v>3216</v>
      </c>
      <c r="D50" s="85">
        <f>IF(AND(C50&gt;0,B50&gt;0),(B50/C50%)-100,"x  ")</f>
        <v>-21.828358208955223</v>
      </c>
      <c r="E50" s="83">
        <f>(E48)+(E49)</f>
        <v>8720</v>
      </c>
      <c r="F50" s="84">
        <f>(F48)+(F49)</f>
        <v>11335</v>
      </c>
      <c r="G50" s="85">
        <f>IF(AND(F50&gt;0,E50&gt;0),(E50/F50%)-100,"x  ")</f>
        <v>-23.070136744596383</v>
      </c>
      <c r="H50" s="56"/>
    </row>
    <row r="51" spans="1:8" x14ac:dyDescent="0.2">
      <c r="A51" s="67" t="s">
        <v>92</v>
      </c>
      <c r="B51" s="86">
        <v>742</v>
      </c>
      <c r="C51" s="86">
        <v>2459</v>
      </c>
      <c r="D51" s="85">
        <f>IF(AND(C51&gt;0,B51&gt;0),(B51/C51%)-100,"x  ")</f>
        <v>-69.825132167547778</v>
      </c>
      <c r="E51" s="83">
        <v>5572</v>
      </c>
      <c r="F51" s="84">
        <v>8981</v>
      </c>
      <c r="G51" s="85">
        <f>IF(AND(F51&gt;0,E51&gt;0),(E51/F51%)-100,"x  ")</f>
        <v>-37.957911145752142</v>
      </c>
      <c r="H51" s="49"/>
    </row>
    <row r="52" spans="1:8" x14ac:dyDescent="0.2">
      <c r="A52" s="68" t="s">
        <v>93</v>
      </c>
      <c r="B52" s="88">
        <v>332</v>
      </c>
      <c r="C52" s="88">
        <v>800</v>
      </c>
      <c r="D52" s="89">
        <f>IF(AND(C52&gt;0,B52&gt;0),(B52/C52%)-100,"x  ")</f>
        <v>-58.5</v>
      </c>
      <c r="E52" s="90">
        <v>2816</v>
      </c>
      <c r="F52" s="91">
        <v>3507</v>
      </c>
      <c r="G52" s="89">
        <f>IF(AND(F52&gt;0,E52&gt;0),(E52/F52%)-100,"x  ")</f>
        <v>-19.703450242372398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940</v>
      </c>
      <c r="C7" s="76">
        <v>754</v>
      </c>
      <c r="D7" s="76">
        <v>963</v>
      </c>
      <c r="E7" s="76">
        <v>884</v>
      </c>
      <c r="F7" s="76">
        <v>589</v>
      </c>
      <c r="G7" s="76">
        <v>664</v>
      </c>
      <c r="H7" s="76">
        <v>664</v>
      </c>
      <c r="I7" s="76">
        <v>656</v>
      </c>
      <c r="J7" s="76">
        <v>883</v>
      </c>
      <c r="K7" s="76">
        <v>585</v>
      </c>
      <c r="L7" s="76">
        <v>529</v>
      </c>
      <c r="M7" s="77">
        <v>639</v>
      </c>
      <c r="N7" s="76">
        <v>696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1581</v>
      </c>
      <c r="C11" s="76">
        <v>1122</v>
      </c>
      <c r="D11" s="76">
        <v>1653</v>
      </c>
      <c r="E11" s="76">
        <v>1531</v>
      </c>
      <c r="F11" s="76">
        <v>806</v>
      </c>
      <c r="G11" s="76">
        <v>1114</v>
      </c>
      <c r="H11" s="76">
        <v>1299</v>
      </c>
      <c r="I11" s="76">
        <v>1260</v>
      </c>
      <c r="J11" s="76">
        <v>1701</v>
      </c>
      <c r="K11" s="76">
        <v>1399</v>
      </c>
      <c r="L11" s="76">
        <v>1090</v>
      </c>
      <c r="M11" s="77">
        <v>771</v>
      </c>
      <c r="N11" s="76">
        <v>880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2017-06-07T11:05:16Z</cp:lastPrinted>
  <dcterms:created xsi:type="dcterms:W3CDTF">2014-04-03T08:37:47Z</dcterms:created>
  <dcterms:modified xsi:type="dcterms:W3CDTF">2017-06-07T11:30:12Z</dcterms:modified>
  <cp:category>LIS-Bericht</cp:category>
</cp:coreProperties>
</file>