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8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35" i="5" l="1"/>
  <c r="D20" i="5"/>
  <c r="D13" i="5"/>
  <c r="D42" i="5"/>
  <c r="D35" i="5"/>
  <c r="D34" i="5"/>
  <c r="G20" i="5"/>
  <c r="G27" i="5"/>
  <c r="G42" i="5"/>
  <c r="G13" i="5"/>
  <c r="D27" i="5"/>
  <c r="G34" i="5"/>
  <c r="D50" i="5"/>
  <c r="G50" i="5"/>
  <c r="G30" i="4"/>
  <c r="G31" i="4" s="1"/>
  <c r="E31" i="4"/>
</calcChain>
</file>

<file path=xl/sharedStrings.xml><?xml version="1.0" encoding="utf-8"?>
<sst xmlns="http://schemas.openxmlformats.org/spreadsheetml/2006/main" count="155" uniqueCount="131">
  <si>
    <t>Baugenehmigungen in Schleswig-Holstein</t>
  </si>
  <si>
    <t>Statistisches Amt</t>
  </si>
  <si>
    <t>für Hamburg und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</si>
  <si>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</si>
  <si>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</si>
  <si>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</si>
  <si>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</si>
  <si>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</si>
  <si>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</si>
  <si>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</si>
  <si>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</si>
  <si>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</si>
  <si>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</si>
  <si>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</si>
  <si>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</si>
  <si>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</si>
  <si>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</si>
  <si>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</si>
  <si>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</si>
  <si>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</si>
  <si>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</si>
  <si>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</si>
  <si>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</si>
  <si>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</si>
  <si>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</si>
  <si>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</si>
  <si>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</si>
  <si>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</si>
  <si>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</si>
  <si>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</si>
  <si>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</si>
  <si>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</si>
  <si>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</si>
  <si>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</si>
  <si>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</si>
  <si>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</si>
  <si>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</si>
  <si>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</si>
  <si>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</si>
  <si>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</si>
  <si>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</si>
  <si>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</si>
  <si>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</si>
  <si>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</si>
  <si>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</si>
  <si>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</si>
  <si>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</si>
  <si>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</si>
  <si>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</si>
  <si>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</si>
  <si>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</si>
  <si>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</si>
  <si>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</si>
  <si>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</si>
  <si>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</si>
  <si>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</si>
  <si>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</si>
  <si>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</si>
  <si>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</si>
  <si>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</si>
  <si>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</si>
  <si>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</si>
  <si>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</si>
  <si>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</si>
  <si>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</si>
  <si>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</si>
  <si>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</si>
  <si>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</si>
  <si>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</si>
  <si>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</si>
  <si>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</si>
  <si>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</si>
  <si>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</si>
  <si>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</si>
  <si>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</si>
  <si>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</si>
  <si>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</si>
  <si>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</si>
  <si>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</si>
  <si>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</si>
  <si>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</si>
  <si>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</si>
  <si>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</si>
  <si>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</si>
  <si>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</si>
  <si>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</si>
  <si>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</si>
  <si>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</si>
  <si>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</si>
  <si>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</si>
  <si>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</si>
  <si>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</si>
  <si>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</si>
  <si>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</si>
  <si>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</si>
  <si>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</si>
  <si>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</si>
  <si>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</si>
  <si>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</si>
  <si>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</si>
  <si>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 xml:space="preserve">Veränderung in % </t>
  </si>
  <si>
    <t>Schleswig-Holstein insgesamt</t>
  </si>
  <si>
    <t>im Juni 2014</t>
  </si>
  <si>
    <t>Januar bis Juni 2014</t>
  </si>
  <si>
    <t>Januar bis Juni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</si>
  <si>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Juni 2014</t>
    </r>
  </si>
  <si>
    <t>Juni 
2014</t>
  </si>
  <si>
    <t>Juni 
2013</t>
  </si>
  <si>
    <t xml:space="preserve">Januar bis Juni </t>
  </si>
  <si>
    <t>Stand: Juni 2014</t>
  </si>
  <si>
    <t>Baugenehmigungen für Wohngebäude insgesamt 
ab Juni 2014</t>
  </si>
  <si>
    <t>Juni 2014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</si>
  <si>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</si>
  <si>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</si>
  <si>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</si>
  <si>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</si>
  <si>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</si>
  <si>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</si>
  <si>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</si>
  <si>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</si>
  <si>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</si>
  <si>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</si>
  <si>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</si>
  <si>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</si>
  <si>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Baugenehmigungen für Wohnungen ab Juni 2014</t>
  </si>
  <si>
    <t>gegenüber</t>
  </si>
  <si>
    <t>Kennziffer: F II 1 - m 6/14 SH</t>
  </si>
  <si>
    <t>Herausgegeben am: 13. August 2014</t>
  </si>
  <si>
    <t>040 42831-1716</t>
  </si>
  <si>
    <t>STATISTISCHE BERICHTE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</si>
  <si>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Juni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</si>
</sst>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/>
    <xf numFmtId="0" fontId="17" fillId="0" borderId="5" xfId="0" applyFont="1" applyBorder="1" applyAlignment="1">
      <alignment horizontal="left" indent="1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49" fontId="12" fillId="4" borderId="5" xfId="0" applyNumberFormat="1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165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172" fontId="17" fillId="0" borderId="0" xfId="0" applyNumberFormat="1" applyFont="1"/>
    <xf numFmtId="172" fontId="17" fillId="0" borderId="0" xfId="0" applyNumberFormat="1" applyFont="1" applyBorder="1"/>
    <xf numFmtId="0" fontId="26" fillId="0" borderId="0" xfId="0" applyFont="1" applyAlignment="1">
      <alignment horizontal="right"/>
    </xf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27" fillId="0" borderId="0" xfId="0" applyFont="1" applyAlignment="1">
      <alignment horizontal="right" vertical="center"/>
    </xf>
    <xf numFmtId="0" fontId="0" fillId="0" borderId="0" xfId="0" applyAlignment="1"/>
    <xf numFmtId="0" fontId="11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783</c:v>
                </c:pt>
                <c:pt idx="1">
                  <c:v>832</c:v>
                </c:pt>
                <c:pt idx="2">
                  <c:v>496</c:v>
                </c:pt>
                <c:pt idx="3">
                  <c:v>793</c:v>
                </c:pt>
                <c:pt idx="4">
                  <c:v>683</c:v>
                </c:pt>
                <c:pt idx="5">
                  <c:v>711</c:v>
                </c:pt>
                <c:pt idx="6">
                  <c:v>555</c:v>
                </c:pt>
                <c:pt idx="7">
                  <c:v>621</c:v>
                </c:pt>
                <c:pt idx="8">
                  <c:v>531</c:v>
                </c:pt>
                <c:pt idx="9">
                  <c:v>601</c:v>
                </c:pt>
                <c:pt idx="10">
                  <c:v>543</c:v>
                </c:pt>
                <c:pt idx="11">
                  <c:v>787</c:v>
                </c:pt>
                <c:pt idx="12">
                  <c:v>944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Juni</c:v>
                </c:pt>
                <c:pt idx="1">
                  <c:v>Juli</c:v>
                </c:pt>
                <c:pt idx="2">
                  <c:v>August</c:v>
                </c:pt>
                <c:pt idx="3">
                  <c:v>September</c:v>
                </c:pt>
                <c:pt idx="4">
                  <c:v>Oktober</c:v>
                </c:pt>
                <c:pt idx="5">
                  <c:v>November</c:v>
                </c:pt>
                <c:pt idx="6">
                  <c:v>Dezember</c:v>
                </c:pt>
                <c:pt idx="7">
                  <c:v>Januar</c:v>
                </c:pt>
                <c:pt idx="8">
                  <c:v>Februar</c:v>
                </c:pt>
                <c:pt idx="9">
                  <c:v>März</c:v>
                </c:pt>
                <c:pt idx="10">
                  <c:v>April</c:v>
                </c:pt>
                <c:pt idx="11">
                  <c:v>Mai</c:v>
                </c:pt>
                <c:pt idx="12">
                  <c:v>Juni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1130</c:v>
                </c:pt>
                <c:pt idx="1">
                  <c:v>1204</c:v>
                </c:pt>
                <c:pt idx="2">
                  <c:v>699</c:v>
                </c:pt>
                <c:pt idx="3">
                  <c:v>1387</c:v>
                </c:pt>
                <c:pt idx="4">
                  <c:v>1162</c:v>
                </c:pt>
                <c:pt idx="5">
                  <c:v>1050</c:v>
                </c:pt>
                <c:pt idx="6">
                  <c:v>1182</c:v>
                </c:pt>
                <c:pt idx="7">
                  <c:v>834</c:v>
                </c:pt>
                <c:pt idx="8">
                  <c:v>580</c:v>
                </c:pt>
                <c:pt idx="9">
                  <c:v>987</c:v>
                </c:pt>
                <c:pt idx="10">
                  <c:v>741</c:v>
                </c:pt>
                <c:pt idx="11">
                  <c:v>1024</c:v>
                </c:pt>
                <c:pt idx="12">
                  <c:v>1576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55808"/>
        <c:axId val="26057344"/>
      </c:lineChart>
      <c:catAx>
        <c:axId val="26055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6057344"/>
        <c:crosses val="autoZero"/>
        <c:auto val="1"/>
        <c:lblAlgn val="ctr"/>
        <c:lblOffset val="100"/>
        <c:noMultiLvlLbl val="0"/>
      </c:catAx>
      <c:valAx>
        <c:axId val="2605734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60558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76196</xdr:rowOff>
    </xdr:from>
    <xdr:to>
      <xdr:col>7</xdr:col>
      <xdr:colOff>754350</xdr:colOff>
      <xdr:row>54</xdr:row>
      <xdr:rowOff>143045</xdr:rowOff>
    </xdr:to>
    <xdr:pic>
      <xdr:nvPicPr>
        <xdr:cNvPr id="3" name="Grafik 2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53414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4" spans="1:8" ht="23.25" x14ac:dyDescent="0.2">
      <c r="H14" s="91" t="s">
        <v>129</v>
      </c>
    </row>
    <row r="15" spans="1:8" ht="15" x14ac:dyDescent="0.2">
      <c r="H15" s="6" t="s">
        <v>126</v>
      </c>
    </row>
    <row r="16" spans="1:8" x14ac:dyDescent="0.2">
      <c r="G16" s="7"/>
    </row>
    <row r="17" spans="1:8" ht="30.75" x14ac:dyDescent="0.4">
      <c r="H17" s="78" t="s">
        <v>0</v>
      </c>
    </row>
    <row r="18" spans="1:8" ht="30.75" x14ac:dyDescent="0.4">
      <c r="H18" s="78" t="s">
        <v>102</v>
      </c>
    </row>
    <row r="19" spans="1:8" ht="16.5" x14ac:dyDescent="0.25">
      <c r="A19" s="8"/>
      <c r="B19" s="8"/>
      <c r="C19" s="8"/>
      <c r="D19" s="8"/>
      <c r="E19" s="8"/>
      <c r="F19" s="8"/>
      <c r="G19" s="7"/>
    </row>
    <row r="20" spans="1:8" ht="14.25" x14ac:dyDescent="0.2">
      <c r="H20" s="9" t="s">
        <v>127</v>
      </c>
    </row>
    <row r="21" spans="1:8" ht="16.5" x14ac:dyDescent="0.25">
      <c r="A21" s="93"/>
      <c r="B21" s="93"/>
      <c r="C21" s="93"/>
      <c r="D21" s="93"/>
      <c r="E21" s="93"/>
      <c r="F21" s="93"/>
      <c r="G21" s="93"/>
    </row>
  </sheetData>
  <mergeCells count="1">
    <mergeCell ref="A21:G21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A2" sqref="A2"/>
    </sheetView>
  </sheetViews>
  <sheetFormatPr baseColWidth="10" defaultRowHeight="12.75" x14ac:dyDescent="0.2"/>
  <sheetData>
    <row r="1" spans="1:7" ht="15.6" x14ac:dyDescent="0.3">
      <c r="A1" s="101" t="s">
        <v>3</v>
      </c>
      <c r="B1" s="101"/>
      <c r="C1" s="101"/>
      <c r="D1" s="101"/>
      <c r="E1" s="101"/>
      <c r="F1" s="101"/>
      <c r="G1" s="101"/>
    </row>
    <row r="2" spans="1:7" ht="13.15" x14ac:dyDescent="0.25">
      <c r="A2" s="10"/>
      <c r="B2" s="10"/>
      <c r="C2" s="10"/>
      <c r="D2" s="10"/>
      <c r="E2" s="10"/>
      <c r="F2" s="10"/>
      <c r="G2" s="10"/>
    </row>
    <row r="3" spans="1:7" ht="15.6" x14ac:dyDescent="0.3">
      <c r="A3" s="102" t="s">
        <v>4</v>
      </c>
      <c r="B3" s="103"/>
      <c r="C3" s="103"/>
      <c r="D3" s="103"/>
      <c r="E3" s="103"/>
      <c r="F3" s="103"/>
      <c r="G3" s="103"/>
    </row>
    <row r="4" spans="1:7" ht="13.15" x14ac:dyDescent="0.25">
      <c r="A4" s="94"/>
      <c r="B4" s="94"/>
      <c r="C4" s="94"/>
      <c r="D4" s="94"/>
      <c r="E4" s="94"/>
      <c r="F4" s="94"/>
      <c r="G4" s="94"/>
    </row>
    <row r="5" spans="1:7" ht="13.15" x14ac:dyDescent="0.25">
      <c r="A5" s="11" t="s">
        <v>5</v>
      </c>
      <c r="B5" s="10"/>
      <c r="C5" s="10"/>
      <c r="D5" s="10"/>
      <c r="E5" s="10"/>
      <c r="F5" s="10"/>
      <c r="G5" s="10"/>
    </row>
    <row r="6" spans="1:7" ht="13.15" x14ac:dyDescent="0.25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6</v>
      </c>
      <c r="B7" s="96"/>
      <c r="C7" s="96"/>
      <c r="D7" s="96"/>
      <c r="E7" s="96"/>
      <c r="F7" s="96"/>
      <c r="G7" s="96"/>
    </row>
    <row r="8" spans="1:7" x14ac:dyDescent="0.2">
      <c r="A8" s="95" t="s">
        <v>7</v>
      </c>
      <c r="B8" s="96"/>
      <c r="C8" s="96"/>
      <c r="D8" s="96"/>
      <c r="E8" s="96"/>
      <c r="F8" s="96"/>
      <c r="G8" s="96"/>
    </row>
    <row r="9" spans="1:7" ht="13.15" x14ac:dyDescent="0.25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8</v>
      </c>
      <c r="B10" s="100"/>
      <c r="C10" s="100"/>
      <c r="D10" s="100"/>
      <c r="E10" s="100"/>
      <c r="F10" s="100"/>
      <c r="G10" s="100"/>
    </row>
    <row r="11" spans="1:7" ht="13.15" x14ac:dyDescent="0.25">
      <c r="A11" s="95" t="s">
        <v>9</v>
      </c>
      <c r="B11" s="96"/>
      <c r="C11" s="96"/>
      <c r="D11" s="96"/>
      <c r="E11" s="96"/>
      <c r="F11" s="96"/>
      <c r="G11" s="96"/>
    </row>
    <row r="12" spans="1:7" ht="13.15" x14ac:dyDescent="0.25">
      <c r="A12" s="13"/>
      <c r="B12" s="14"/>
      <c r="C12" s="14"/>
      <c r="D12" s="14"/>
      <c r="E12" s="14"/>
      <c r="F12" s="14"/>
      <c r="G12" s="14"/>
    </row>
    <row r="13" spans="1:7" ht="13.15" x14ac:dyDescent="0.25">
      <c r="A13" s="12"/>
      <c r="B13" s="10"/>
      <c r="C13" s="10"/>
      <c r="D13" s="10"/>
      <c r="E13" s="10"/>
      <c r="F13" s="10"/>
      <c r="G13" s="10"/>
    </row>
    <row r="14" spans="1:7" ht="13.15" x14ac:dyDescent="0.25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10</v>
      </c>
      <c r="B15" s="96"/>
      <c r="C15" s="96"/>
      <c r="D15" s="15"/>
      <c r="E15" s="15"/>
      <c r="F15" s="15"/>
      <c r="G15" s="15"/>
    </row>
    <row r="16" spans="1:7" ht="13.15" x14ac:dyDescent="0.25">
      <c r="A16" s="15"/>
      <c r="B16" s="14"/>
      <c r="C16" s="14"/>
      <c r="D16" s="15"/>
      <c r="E16" s="15"/>
      <c r="F16" s="15"/>
      <c r="G16" s="15"/>
    </row>
    <row r="17" spans="1:7" ht="13.15" x14ac:dyDescent="0.25">
      <c r="A17" s="95" t="s">
        <v>11</v>
      </c>
      <c r="B17" s="96"/>
      <c r="C17" s="96"/>
      <c r="D17" s="13"/>
      <c r="E17" s="13"/>
      <c r="F17" s="13"/>
      <c r="G17" s="13"/>
    </row>
    <row r="18" spans="1:7" x14ac:dyDescent="0.2">
      <c r="A18" s="13" t="s">
        <v>12</v>
      </c>
      <c r="B18" s="98" t="s">
        <v>128</v>
      </c>
      <c r="C18" s="96"/>
      <c r="D18" s="13"/>
      <c r="E18" s="13"/>
      <c r="F18" s="13"/>
      <c r="G18" s="13"/>
    </row>
    <row r="19" spans="1:7" ht="13.15" x14ac:dyDescent="0.25">
      <c r="A19" s="13" t="s">
        <v>13</v>
      </c>
      <c r="B19" s="99" t="s">
        <v>14</v>
      </c>
      <c r="C19" s="96"/>
      <c r="D19" s="96"/>
      <c r="E19" s="13"/>
      <c r="F19" s="13"/>
      <c r="G19" s="13"/>
    </row>
    <row r="20" spans="1:7" ht="13.15" x14ac:dyDescent="0.25">
      <c r="A20" s="13"/>
      <c r="B20" s="14"/>
      <c r="C20" s="14"/>
      <c r="D20" s="14"/>
      <c r="E20" s="14"/>
      <c r="F20" s="14"/>
      <c r="G20" s="14"/>
    </row>
    <row r="21" spans="1:7" ht="13.15" x14ac:dyDescent="0.25">
      <c r="A21" s="97" t="s">
        <v>15</v>
      </c>
      <c r="B21" s="96"/>
      <c r="C21" s="15"/>
      <c r="D21" s="15"/>
      <c r="E21" s="15"/>
      <c r="F21" s="15"/>
      <c r="G21" s="15"/>
    </row>
    <row r="22" spans="1:7" ht="13.15" x14ac:dyDescent="0.25">
      <c r="A22" s="15"/>
      <c r="B22" s="14"/>
      <c r="C22" s="15"/>
      <c r="D22" s="15"/>
      <c r="E22" s="15"/>
      <c r="F22" s="15"/>
      <c r="G22" s="15"/>
    </row>
    <row r="23" spans="1:7" ht="13.15" x14ac:dyDescent="0.25">
      <c r="A23" s="13" t="s">
        <v>16</v>
      </c>
      <c r="B23" s="95" t="s">
        <v>17</v>
      </c>
      <c r="C23" s="96"/>
      <c r="D23" s="13"/>
      <c r="E23" s="13"/>
      <c r="F23" s="13"/>
      <c r="G23" s="13"/>
    </row>
    <row r="24" spans="1:7" x14ac:dyDescent="0.2">
      <c r="A24" s="13" t="s">
        <v>18</v>
      </c>
      <c r="B24" s="95" t="s">
        <v>19</v>
      </c>
      <c r="C24" s="96"/>
      <c r="D24" s="13"/>
      <c r="E24" s="13"/>
      <c r="F24" s="13"/>
      <c r="G24" s="13"/>
    </row>
    <row r="25" spans="1:7" ht="13.15" x14ac:dyDescent="0.25">
      <c r="A25" s="13"/>
      <c r="B25" s="96" t="s">
        <v>20</v>
      </c>
      <c r="C25" s="96"/>
      <c r="D25" s="14"/>
      <c r="E25" s="14"/>
      <c r="F25" s="14"/>
      <c r="G25" s="14"/>
    </row>
    <row r="26" spans="1:7" ht="13.15" x14ac:dyDescent="0.25">
      <c r="A26" s="12"/>
      <c r="B26" s="10"/>
      <c r="C26" s="10"/>
      <c r="D26" s="10"/>
      <c r="E26" s="10"/>
      <c r="F26" s="10"/>
      <c r="G26" s="10"/>
    </row>
    <row r="27" spans="1:7" ht="13.15" x14ac:dyDescent="0.25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ht="13.15" x14ac:dyDescent="0.25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5" t="s">
        <v>23</v>
      </c>
      <c r="B29" s="96"/>
      <c r="C29" s="96"/>
      <c r="D29" s="96"/>
      <c r="E29" s="96"/>
      <c r="F29" s="96"/>
      <c r="G29" s="96"/>
    </row>
    <row r="30" spans="1:7" s="92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ht="13.15" x14ac:dyDescent="0.25">
      <c r="A31" s="12"/>
      <c r="B31" s="10"/>
      <c r="C31" s="10"/>
      <c r="D31" s="10"/>
      <c r="E31" s="10"/>
      <c r="F31" s="10"/>
      <c r="G31" s="10"/>
    </row>
    <row r="32" spans="1:7" ht="13.15" x14ac:dyDescent="0.25">
      <c r="A32" s="10"/>
      <c r="B32" s="10"/>
      <c r="C32" s="10"/>
      <c r="D32" s="10"/>
      <c r="E32" s="10"/>
      <c r="F32" s="10"/>
      <c r="G32" s="10"/>
    </row>
    <row r="33" spans="1:7" ht="13.15" x14ac:dyDescent="0.25">
      <c r="A33" s="10"/>
      <c r="B33" s="10"/>
      <c r="C33" s="10"/>
      <c r="D33" s="10"/>
      <c r="E33" s="10"/>
      <c r="F33" s="10"/>
      <c r="G33" s="10"/>
    </row>
    <row r="34" spans="1:7" ht="13.15" x14ac:dyDescent="0.25">
      <c r="A34" s="10"/>
      <c r="B34" s="10"/>
      <c r="C34" s="10"/>
      <c r="D34" s="10"/>
      <c r="E34" s="10"/>
      <c r="F34" s="10"/>
      <c r="G34" s="10"/>
    </row>
    <row r="35" spans="1:7" ht="13.15" x14ac:dyDescent="0.25">
      <c r="A35" s="10"/>
      <c r="B35" s="10"/>
      <c r="C35" s="10"/>
      <c r="D35" s="10"/>
      <c r="E35" s="10"/>
      <c r="F35" s="10"/>
      <c r="G35" s="10"/>
    </row>
    <row r="36" spans="1:7" ht="13.15" x14ac:dyDescent="0.25">
      <c r="A36" s="10"/>
      <c r="B36" s="10"/>
      <c r="C36" s="10"/>
      <c r="D36" s="10"/>
      <c r="E36" s="10"/>
      <c r="F36" s="10"/>
      <c r="G36" s="10"/>
    </row>
    <row r="37" spans="1:7" ht="13.15" x14ac:dyDescent="0.25">
      <c r="A37" s="10"/>
      <c r="B37" s="10"/>
      <c r="C37" s="10"/>
      <c r="D37" s="10"/>
      <c r="E37" s="10"/>
      <c r="F37" s="10"/>
      <c r="G37" s="10"/>
    </row>
    <row r="38" spans="1:7" ht="13.15" x14ac:dyDescent="0.25">
      <c r="A38" s="10"/>
      <c r="B38" s="10"/>
      <c r="C38" s="10"/>
      <c r="D38" s="10"/>
      <c r="E38" s="10"/>
      <c r="F38" s="10"/>
      <c r="G38" s="10"/>
    </row>
    <row r="39" spans="1:7" ht="13.15" x14ac:dyDescent="0.25">
      <c r="A39" s="10"/>
      <c r="B39" s="10"/>
      <c r="C39" s="10"/>
      <c r="D39" s="10"/>
      <c r="E39" s="10"/>
      <c r="F39" s="10"/>
      <c r="G39" s="10"/>
    </row>
    <row r="40" spans="1:7" ht="13.15" x14ac:dyDescent="0.25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.31496062992125984" footer="0.31496062992125984"/>
  <pageSetup paperSize="9" orientation="portrait" r:id="rId3"/>
  <headerFooter>
    <oddFooter>&amp;L&amp;8Statistikamt Nord&amp;C&amp;8&amp;P&amp;R&amp;8Statistischer Bericht F II 1 - m 6/14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31.85546875" customWidth="1"/>
    <col min="2" max="4" width="12" customWidth="1"/>
    <col min="5" max="5" width="11" hidden="1" customWidth="1"/>
    <col min="6" max="6" width="10.85546875" hidden="1" customWidth="1"/>
    <col min="7" max="8" width="12" customWidth="1"/>
  </cols>
  <sheetData>
    <row r="1" spans="1:26" ht="15" customHeight="1" x14ac:dyDescent="0.2">
      <c r="A1" s="104" t="s">
        <v>130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32" t="s">
        <v>54</v>
      </c>
      <c r="B8" s="79">
        <v>24</v>
      </c>
      <c r="C8" s="79">
        <v>3</v>
      </c>
      <c r="D8" s="79">
        <v>39</v>
      </c>
      <c r="E8" s="79">
        <v>15</v>
      </c>
      <c r="F8" s="79">
        <v>0</v>
      </c>
      <c r="G8" s="79">
        <f>E8+F8</f>
        <v>15</v>
      </c>
      <c r="H8" s="79">
        <v>24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3.15" x14ac:dyDescent="0.25">
      <c r="A9" s="32" t="s">
        <v>55</v>
      </c>
      <c r="B9" s="79">
        <v>15</v>
      </c>
      <c r="C9" s="79">
        <v>0</v>
      </c>
      <c r="D9" s="79">
        <v>106</v>
      </c>
      <c r="E9" s="79">
        <v>5</v>
      </c>
      <c r="F9" s="79">
        <v>2</v>
      </c>
      <c r="G9" s="79">
        <f>E9+F9</f>
        <v>7</v>
      </c>
      <c r="H9" s="79">
        <v>98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79">
        <v>129</v>
      </c>
      <c r="C10" s="79">
        <v>33</v>
      </c>
      <c r="D10" s="79">
        <v>225</v>
      </c>
      <c r="E10" s="79">
        <v>71</v>
      </c>
      <c r="F10" s="79">
        <v>4</v>
      </c>
      <c r="G10" s="79">
        <f>E10+F10</f>
        <v>75</v>
      </c>
      <c r="H10" s="79">
        <v>138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79">
        <v>17</v>
      </c>
      <c r="C11" s="79">
        <v>9</v>
      </c>
      <c r="D11" s="79">
        <v>19</v>
      </c>
      <c r="E11" s="79">
        <v>15</v>
      </c>
      <c r="F11" s="79">
        <v>0</v>
      </c>
      <c r="G11" s="79">
        <f>E11+F11</f>
        <v>15</v>
      </c>
      <c r="H11" s="79">
        <v>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3.15" x14ac:dyDescent="0.25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3.15" x14ac:dyDescent="0.25">
      <c r="A13" s="36" t="s">
        <v>58</v>
      </c>
      <c r="B13" s="79">
        <v>44</v>
      </c>
      <c r="C13" s="79">
        <v>19</v>
      </c>
      <c r="D13" s="79">
        <v>87</v>
      </c>
      <c r="E13" s="79">
        <v>23</v>
      </c>
      <c r="F13" s="79">
        <v>6</v>
      </c>
      <c r="G13" s="79">
        <f t="shared" ref="G13:G23" si="0">E13+F13</f>
        <v>29</v>
      </c>
      <c r="H13" s="79">
        <v>56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3.15" x14ac:dyDescent="0.25">
      <c r="A14" s="36" t="s">
        <v>59</v>
      </c>
      <c r="B14" s="79">
        <v>77</v>
      </c>
      <c r="C14" s="79">
        <v>11</v>
      </c>
      <c r="D14" s="79">
        <v>82</v>
      </c>
      <c r="E14" s="79">
        <v>56</v>
      </c>
      <c r="F14" s="79">
        <v>14</v>
      </c>
      <c r="G14" s="79">
        <f t="shared" si="0"/>
        <v>70</v>
      </c>
      <c r="H14" s="79">
        <v>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3.15" x14ac:dyDescent="0.25">
      <c r="A15" s="36" t="s">
        <v>60</v>
      </c>
      <c r="B15" s="79">
        <v>89</v>
      </c>
      <c r="C15" s="79">
        <v>35</v>
      </c>
      <c r="D15" s="79">
        <v>114</v>
      </c>
      <c r="E15" s="79">
        <v>49</v>
      </c>
      <c r="F15" s="79">
        <v>22</v>
      </c>
      <c r="G15" s="79">
        <f t="shared" si="0"/>
        <v>71</v>
      </c>
      <c r="H15" s="79">
        <v>28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3.15" x14ac:dyDescent="0.25">
      <c r="A16" s="36" t="s">
        <v>61</v>
      </c>
      <c r="B16" s="79">
        <v>40</v>
      </c>
      <c r="C16" s="79">
        <v>14</v>
      </c>
      <c r="D16" s="79">
        <v>31</v>
      </c>
      <c r="E16" s="79">
        <v>17</v>
      </c>
      <c r="F16" s="79">
        <v>8</v>
      </c>
      <c r="G16" s="79">
        <f t="shared" si="0"/>
        <v>25</v>
      </c>
      <c r="H16" s="79">
        <v>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3.15" x14ac:dyDescent="0.25">
      <c r="A17" s="36" t="s">
        <v>62</v>
      </c>
      <c r="B17" s="79">
        <v>87</v>
      </c>
      <c r="C17" s="79">
        <v>10</v>
      </c>
      <c r="D17" s="79">
        <v>133</v>
      </c>
      <c r="E17" s="79">
        <v>57</v>
      </c>
      <c r="F17" s="79">
        <v>4</v>
      </c>
      <c r="G17" s="79">
        <f t="shared" si="0"/>
        <v>61</v>
      </c>
      <c r="H17" s="79">
        <v>64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79">
        <v>55</v>
      </c>
      <c r="C18" s="79">
        <v>12</v>
      </c>
      <c r="D18" s="79">
        <v>49</v>
      </c>
      <c r="E18" s="79">
        <v>33</v>
      </c>
      <c r="F18" s="79">
        <v>0</v>
      </c>
      <c r="G18" s="79">
        <f t="shared" si="0"/>
        <v>33</v>
      </c>
      <c r="H18" s="79">
        <v>14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79">
        <v>100</v>
      </c>
      <c r="C19" s="79">
        <v>19</v>
      </c>
      <c r="D19" s="79">
        <v>166</v>
      </c>
      <c r="E19" s="79">
        <v>53</v>
      </c>
      <c r="F19" s="79">
        <v>8</v>
      </c>
      <c r="G19" s="79">
        <f t="shared" si="0"/>
        <v>61</v>
      </c>
      <c r="H19" s="79">
        <v>92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3.15" x14ac:dyDescent="0.25">
      <c r="A20" s="36" t="s">
        <v>65</v>
      </c>
      <c r="B20" s="79">
        <v>73</v>
      </c>
      <c r="C20" s="79">
        <v>17</v>
      </c>
      <c r="D20" s="79">
        <v>90</v>
      </c>
      <c r="E20" s="79">
        <v>52</v>
      </c>
      <c r="F20" s="79">
        <v>10</v>
      </c>
      <c r="G20" s="79">
        <f t="shared" si="0"/>
        <v>62</v>
      </c>
      <c r="H20" s="79">
        <v>23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3.15" x14ac:dyDescent="0.25">
      <c r="A21" s="36" t="s">
        <v>66</v>
      </c>
      <c r="B21" s="79">
        <v>66</v>
      </c>
      <c r="C21" s="79">
        <v>17</v>
      </c>
      <c r="D21" s="79">
        <v>292</v>
      </c>
      <c r="E21" s="79">
        <v>30</v>
      </c>
      <c r="F21" s="79">
        <v>4</v>
      </c>
      <c r="G21" s="79">
        <f t="shared" si="0"/>
        <v>34</v>
      </c>
      <c r="H21" s="79">
        <v>255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3.15" x14ac:dyDescent="0.25">
      <c r="A22" s="36" t="s">
        <v>67</v>
      </c>
      <c r="B22" s="79">
        <v>10</v>
      </c>
      <c r="C22" s="79">
        <v>1</v>
      </c>
      <c r="D22" s="79">
        <v>24</v>
      </c>
      <c r="E22" s="79">
        <v>5</v>
      </c>
      <c r="F22" s="79">
        <v>0</v>
      </c>
      <c r="G22" s="79">
        <f t="shared" si="0"/>
        <v>5</v>
      </c>
      <c r="H22" s="79">
        <v>16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3.15" x14ac:dyDescent="0.25">
      <c r="A23" s="36" t="s">
        <v>68</v>
      </c>
      <c r="B23" s="79">
        <v>118</v>
      </c>
      <c r="C23" s="79">
        <v>13</v>
      </c>
      <c r="D23" s="79">
        <v>119</v>
      </c>
      <c r="E23" s="79">
        <v>89</v>
      </c>
      <c r="F23" s="79">
        <v>8</v>
      </c>
      <c r="G23" s="79">
        <f t="shared" si="0"/>
        <v>97</v>
      </c>
      <c r="H23" s="79">
        <v>14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3.15" x14ac:dyDescent="0.25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3.15" x14ac:dyDescent="0.25">
      <c r="A25" s="37" t="s">
        <v>101</v>
      </c>
      <c r="B25" s="79">
        <v>944</v>
      </c>
      <c r="C25" s="79">
        <v>213</v>
      </c>
      <c r="D25" s="79">
        <v>1576</v>
      </c>
      <c r="E25" s="79">
        <v>570</v>
      </c>
      <c r="F25" s="79">
        <v>90</v>
      </c>
      <c r="G25" s="79">
        <f>E25+F25</f>
        <v>660</v>
      </c>
      <c r="H25" s="79">
        <v>840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3.15" x14ac:dyDescent="0.25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3.15" x14ac:dyDescent="0.25">
      <c r="A27" s="39" t="s">
        <v>103</v>
      </c>
      <c r="B27" s="79">
        <v>4027</v>
      </c>
      <c r="C27" s="79">
        <v>879</v>
      </c>
      <c r="D27" s="79">
        <v>5742</v>
      </c>
      <c r="E27" s="79">
        <v>2450</v>
      </c>
      <c r="F27" s="79">
        <v>482</v>
      </c>
      <c r="G27" s="79">
        <f>E27+F27</f>
        <v>2932</v>
      </c>
      <c r="H27" s="79">
        <v>2425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125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3.15" x14ac:dyDescent="0.25">
      <c r="A29" s="40" t="s">
        <v>104</v>
      </c>
      <c r="B29" s="79">
        <v>4011</v>
      </c>
      <c r="C29" s="79">
        <v>919</v>
      </c>
      <c r="D29" s="79">
        <v>5405</v>
      </c>
      <c r="E29" s="79">
        <v>2479</v>
      </c>
      <c r="F29" s="79">
        <v>556</v>
      </c>
      <c r="G29" s="79">
        <f>E29+F29</f>
        <v>3035</v>
      </c>
      <c r="H29" s="79">
        <v>1903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3.15" x14ac:dyDescent="0.25">
      <c r="A30" s="40" t="s">
        <v>69</v>
      </c>
      <c r="B30" s="79">
        <f>(B27)-(B29)</f>
        <v>16</v>
      </c>
      <c r="C30" s="79">
        <f>(C27)-(C29)</f>
        <v>-40</v>
      </c>
      <c r="D30" s="79">
        <f>(D27)-(D29)</f>
        <v>337</v>
      </c>
      <c r="E30" s="79">
        <f>(E27)-(E29)</f>
        <v>-29</v>
      </c>
      <c r="F30" s="79">
        <f>(F27)-(F29)</f>
        <v>-74</v>
      </c>
      <c r="G30" s="79">
        <f>E30+F30</f>
        <v>-103</v>
      </c>
      <c r="H30" s="79">
        <f>(H27)-(H29)</f>
        <v>522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0">
        <f t="shared" ref="B31:H31" si="1">((B30/B29)*100)</f>
        <v>0.39890301670406386</v>
      </c>
      <c r="C31" s="80">
        <f t="shared" si="1"/>
        <v>-4.3525571273122958</v>
      </c>
      <c r="D31" s="80">
        <f t="shared" si="1"/>
        <v>6.234967622571693</v>
      </c>
      <c r="E31" s="80">
        <f t="shared" si="1"/>
        <v>-1.1698265429608712</v>
      </c>
      <c r="F31" s="80">
        <f t="shared" si="1"/>
        <v>-13.309352517985612</v>
      </c>
      <c r="G31" s="80">
        <f t="shared" si="1"/>
        <v>-3.3937397034596377</v>
      </c>
      <c r="H31" s="80">
        <f t="shared" si="1"/>
        <v>27.43037309511298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3.15" x14ac:dyDescent="0.25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1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71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6/14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5">
      <c r="A1" s="123" t="s">
        <v>105</v>
      </c>
      <c r="B1" s="124"/>
      <c r="C1" s="124"/>
      <c r="D1" s="124"/>
      <c r="E1" s="124"/>
      <c r="F1" s="124"/>
      <c r="G1" s="124"/>
      <c r="H1" s="47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72</v>
      </c>
      <c r="B3" s="129" t="s">
        <v>98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106</v>
      </c>
      <c r="C5" s="135" t="s">
        <v>107</v>
      </c>
      <c r="D5" s="138" t="s">
        <v>100</v>
      </c>
      <c r="E5" s="139" t="s">
        <v>108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70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ht="13.15" x14ac:dyDescent="0.25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73</v>
      </c>
      <c r="B9" s="81">
        <v>683</v>
      </c>
      <c r="C9" s="82">
        <v>549</v>
      </c>
      <c r="D9" s="83">
        <f>IF(AND(C9&gt;0,B9&gt;0),(B9/C9%)-100,"x  ")</f>
        <v>24.408014571948996</v>
      </c>
      <c r="E9" s="81">
        <v>2946</v>
      </c>
      <c r="F9" s="82">
        <v>2989</v>
      </c>
      <c r="G9" s="83">
        <f>IF(AND(F9&gt;0,E9&gt;0),(E9/F9%)-100,"x  ")</f>
        <v>-1.4386082301773229</v>
      </c>
      <c r="H9" s="49"/>
    </row>
    <row r="10" spans="1:26" ht="13.15" x14ac:dyDescent="0.25">
      <c r="A10" s="55" t="s">
        <v>74</v>
      </c>
      <c r="B10" s="52"/>
      <c r="C10" s="53"/>
      <c r="D10" s="54"/>
      <c r="E10" s="52"/>
      <c r="F10" s="53"/>
      <c r="G10" s="54"/>
      <c r="H10" s="49"/>
    </row>
    <row r="11" spans="1:26" ht="13.15" hidden="1" x14ac:dyDescent="0.25">
      <c r="A11" s="55" t="s">
        <v>75</v>
      </c>
      <c r="B11" s="81">
        <v>570</v>
      </c>
      <c r="C11" s="82">
        <v>446</v>
      </c>
      <c r="D11" s="83">
        <f>IF(AND(C11&gt;0,B11&gt;0),(B11/C11%)-100,"x  ")</f>
        <v>27.802690582959642</v>
      </c>
      <c r="E11" s="81">
        <v>2450</v>
      </c>
      <c r="F11" s="82">
        <v>2479</v>
      </c>
      <c r="G11" s="83">
        <f>IF(AND(F11&gt;0,E11&gt;0),(E11/F11%)-100,"x  ")</f>
        <v>-1.1698265429608625</v>
      </c>
      <c r="H11" s="49"/>
    </row>
    <row r="12" spans="1:26" ht="13.15" hidden="1" x14ac:dyDescent="0.25">
      <c r="A12" s="55" t="s">
        <v>76</v>
      </c>
      <c r="B12" s="81">
        <v>45</v>
      </c>
      <c r="C12" s="82">
        <v>47</v>
      </c>
      <c r="D12" s="83">
        <f>IF(AND(C12&gt;0,B12&gt;0),(B12/C12%)-100,"x  ")</f>
        <v>-4.2553191489361666</v>
      </c>
      <c r="E12" s="81">
        <v>241</v>
      </c>
      <c r="F12" s="82">
        <v>278</v>
      </c>
      <c r="G12" s="83">
        <f>IF(AND(F12&gt;0,E12&gt;0),(E12/F12%)-100,"x  ")</f>
        <v>-13.309352517985602</v>
      </c>
      <c r="H12" s="49"/>
    </row>
    <row r="13" spans="1:26" ht="13.15" x14ac:dyDescent="0.25">
      <c r="A13" s="55" t="s">
        <v>77</v>
      </c>
      <c r="B13" s="81">
        <f>(B11)+(B12)</f>
        <v>615</v>
      </c>
      <c r="C13" s="82">
        <f>(C11)+(C12)</f>
        <v>493</v>
      </c>
      <c r="D13" s="83">
        <f>IF(AND(C13&gt;0,B13&gt;0),(B13/C13%)-100,"x  ")</f>
        <v>24.746450304259639</v>
      </c>
      <c r="E13" s="81">
        <f>(E11)+(E12)</f>
        <v>2691</v>
      </c>
      <c r="F13" s="82">
        <f>(F11)+(F12)</f>
        <v>2757</v>
      </c>
      <c r="G13" s="83">
        <f>IF(AND(F13&gt;0,E13&gt;0),(E13/F13%)-100,"x  ")</f>
        <v>-2.3939064200217643</v>
      </c>
      <c r="H13" s="56"/>
    </row>
    <row r="14" spans="1:26" ht="13.15" x14ac:dyDescent="0.25">
      <c r="A14" s="55" t="s">
        <v>78</v>
      </c>
      <c r="B14" s="81">
        <v>68</v>
      </c>
      <c r="C14" s="82">
        <v>56</v>
      </c>
      <c r="D14" s="83">
        <f>IF(AND(C14&gt;0,B14&gt;0),(B14/C14%)-100,"x  ")</f>
        <v>21.428571428571416</v>
      </c>
      <c r="E14" s="81">
        <v>255</v>
      </c>
      <c r="F14" s="82">
        <v>232</v>
      </c>
      <c r="G14" s="83">
        <f>IF(AND(F14&gt;0,E14&gt;0),(E14/F14%)-100,"x  ")</f>
        <v>9.9137931034482847</v>
      </c>
      <c r="H14" s="57"/>
    </row>
    <row r="15" spans="1:26" x14ac:dyDescent="0.2">
      <c r="A15" s="55" t="s">
        <v>79</v>
      </c>
      <c r="B15" s="81">
        <v>35</v>
      </c>
      <c r="C15" s="82">
        <v>36</v>
      </c>
      <c r="D15" s="83">
        <f>IF(AND(C15&gt;0,B15&gt;0),(B15/C15%)-100,"x  ")</f>
        <v>-2.7777777777777715</v>
      </c>
      <c r="E15" s="81">
        <v>118</v>
      </c>
      <c r="F15" s="82">
        <v>144</v>
      </c>
      <c r="G15" s="83">
        <f>IF(AND(F15&gt;0,E15&gt;0),(E15/F15%)-100,"x  ")</f>
        <v>-18.055555555555557</v>
      </c>
      <c r="H15" s="49"/>
    </row>
    <row r="16" spans="1:26" ht="13.15" x14ac:dyDescent="0.25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80</v>
      </c>
      <c r="B17" s="84">
        <v>765.42600000000004</v>
      </c>
      <c r="C17" s="84">
        <v>509.03699999999998</v>
      </c>
      <c r="D17" s="83">
        <f>IF(AND(C17&gt;0,B17&gt;0),(B17/C17%)-100,"x  ")</f>
        <v>50.367458554093332</v>
      </c>
      <c r="E17" s="81">
        <v>2743.5889999999999</v>
      </c>
      <c r="F17" s="82">
        <v>2639.6329999999998</v>
      </c>
      <c r="G17" s="83">
        <f>IF(AND(F17&gt;0,E17&gt;0),(E17/F17%)-100,"x  ")</f>
        <v>3.9382747525887112</v>
      </c>
      <c r="H17" s="49"/>
    </row>
    <row r="18" spans="1:8" ht="13.15" hidden="1" x14ac:dyDescent="0.25">
      <c r="A18" s="60" t="s">
        <v>81</v>
      </c>
      <c r="B18" s="84">
        <v>390.31099999999998</v>
      </c>
      <c r="C18" s="84">
        <v>309.07600000000002</v>
      </c>
      <c r="D18" s="83">
        <f>IF(AND(C18&gt;0,B18&gt;0),(B18/C18%)-100,"x  ")</f>
        <v>26.283179541601399</v>
      </c>
      <c r="E18" s="81">
        <v>1639.896</v>
      </c>
      <c r="F18" s="82">
        <v>1632.2760000000001</v>
      </c>
      <c r="G18" s="83">
        <f>IF(AND(F18&gt;0,E18&gt;0),(E18/F18%)-100,"x  ")</f>
        <v>0.46683281503861451</v>
      </c>
      <c r="H18" s="49"/>
    </row>
    <row r="19" spans="1:8" ht="13.15" hidden="1" x14ac:dyDescent="0.25">
      <c r="A19" s="60" t="s">
        <v>82</v>
      </c>
      <c r="B19" s="84">
        <v>44.17</v>
      </c>
      <c r="C19" s="84">
        <v>50.670999999999999</v>
      </c>
      <c r="D19" s="83">
        <f>IF(AND(C19&gt;0,B19&gt;0),(B19/C19%)-100,"x  ")</f>
        <v>-12.829823765072717</v>
      </c>
      <c r="E19" s="81">
        <v>235.35900000000001</v>
      </c>
      <c r="F19" s="82">
        <v>286.57799999999997</v>
      </c>
      <c r="G19" s="83">
        <f>IF(AND(F19&gt;0,E19&gt;0),(E19/F19%)-100,"x  ")</f>
        <v>-17.872621066515904</v>
      </c>
      <c r="H19" s="49"/>
    </row>
    <row r="20" spans="1:8" x14ac:dyDescent="0.2">
      <c r="A20" s="60" t="s">
        <v>83</v>
      </c>
      <c r="B20" s="85">
        <f>(B18)+(B19)</f>
        <v>434.48099999999999</v>
      </c>
      <c r="C20" s="85">
        <f>(C18)+(C19)</f>
        <v>359.74700000000001</v>
      </c>
      <c r="D20" s="83">
        <f>IF(AND(C20&gt;0,B20&gt;0),(B20/C20%)-100,"x  ")</f>
        <v>20.7740439809088</v>
      </c>
      <c r="E20" s="81">
        <f>(E18)+(E19)</f>
        <v>1875.2549999999999</v>
      </c>
      <c r="F20" s="82">
        <f>(F18)+(F19)</f>
        <v>1918.854</v>
      </c>
      <c r="G20" s="83">
        <f>IF(AND(F20&gt;0,E20&gt;0),(E20/F20%)-100,"x  ")</f>
        <v>-2.2721374320297514</v>
      </c>
      <c r="H20" s="56"/>
    </row>
    <row r="21" spans="1:8" x14ac:dyDescent="0.2">
      <c r="A21" s="60" t="s">
        <v>84</v>
      </c>
      <c r="B21" s="84">
        <v>330.94499999999999</v>
      </c>
      <c r="C21" s="84">
        <v>149.29</v>
      </c>
      <c r="D21" s="83">
        <f>IF(AND(C21&gt;0,B21&gt;0),(B21/C21%)-100,"x  ")</f>
        <v>121.67928193448992</v>
      </c>
      <c r="E21" s="81">
        <v>868.33399999999995</v>
      </c>
      <c r="F21" s="82">
        <v>720.779</v>
      </c>
      <c r="G21" s="83">
        <f>IF(AND(F21&gt;0,E21&gt;0),(E21/F21%)-100,"x  ")</f>
        <v>20.471600865175034</v>
      </c>
      <c r="H21" s="49"/>
    </row>
    <row r="22" spans="1:8" ht="13.15" x14ac:dyDescent="0.25">
      <c r="A22" s="55"/>
      <c r="B22" s="58"/>
      <c r="C22" s="61"/>
      <c r="D22" s="54"/>
      <c r="E22" s="58"/>
      <c r="F22" s="53"/>
      <c r="G22" s="54"/>
      <c r="H22" s="49"/>
    </row>
    <row r="23" spans="1:8" ht="13.15" x14ac:dyDescent="0.25">
      <c r="A23" s="51" t="s">
        <v>85</v>
      </c>
      <c r="B23" s="84">
        <v>206.209</v>
      </c>
      <c r="C23" s="84">
        <v>128.18600000000001</v>
      </c>
      <c r="D23" s="83">
        <f>IF(AND(C23&gt;0,B23&gt;0),(B23/C23%)-100,"x  ")</f>
        <v>60.867021359586857</v>
      </c>
      <c r="E23" s="81">
        <v>741.71699999999998</v>
      </c>
      <c r="F23" s="82">
        <v>700.58299999999997</v>
      </c>
      <c r="G23" s="83">
        <f>IF(AND(F23&gt;0,E23&gt;0),(E23/F23%)-100,"x  ")</f>
        <v>5.8713956804547109</v>
      </c>
      <c r="H23" s="49"/>
    </row>
    <row r="24" spans="1:8" x14ac:dyDescent="0.2">
      <c r="A24" s="55" t="s">
        <v>86</v>
      </c>
      <c r="B24" s="62"/>
      <c r="C24" s="63"/>
      <c r="D24" s="54"/>
      <c r="E24" s="62"/>
      <c r="F24" s="63"/>
      <c r="G24" s="54"/>
      <c r="H24" s="49"/>
    </row>
    <row r="25" spans="1:8" ht="13.15" hidden="1" x14ac:dyDescent="0.25">
      <c r="A25" s="60" t="s">
        <v>87</v>
      </c>
      <c r="B25" s="84">
        <v>108.357</v>
      </c>
      <c r="C25" s="84">
        <v>77.296999999999997</v>
      </c>
      <c r="D25" s="83">
        <f>IF(AND(C25&gt;0,B25&gt;0),(B25/C25%)-100,"x  ")</f>
        <v>40.182672031256061</v>
      </c>
      <c r="E25" s="81">
        <v>438.06799999999998</v>
      </c>
      <c r="F25" s="82">
        <v>420.238</v>
      </c>
      <c r="G25" s="83">
        <f>IF(AND(F25&gt;0,E25&gt;0),(E25/F25%)-100,"x  ")</f>
        <v>4.2428338227385467</v>
      </c>
      <c r="H25" s="49"/>
    </row>
    <row r="26" spans="1:8" ht="13.15" hidden="1" x14ac:dyDescent="0.25">
      <c r="A26" s="60" t="s">
        <v>88</v>
      </c>
      <c r="B26" s="84">
        <v>11.532</v>
      </c>
      <c r="C26" s="84">
        <v>13.209</v>
      </c>
      <c r="D26" s="83">
        <f>IF(AND(C26&gt;0,B26&gt;0),(B26/C26%)-100,"x  ")</f>
        <v>-12.695889166477386</v>
      </c>
      <c r="E26" s="81">
        <v>66.382000000000005</v>
      </c>
      <c r="F26" s="82">
        <v>77.885999999999996</v>
      </c>
      <c r="G26" s="83">
        <f>IF(AND(F26&gt;0,E26&gt;0),(E26/F26%)-100,"x  ")</f>
        <v>-14.770305318028903</v>
      </c>
      <c r="H26" s="49"/>
    </row>
    <row r="27" spans="1:8" ht="13.15" x14ac:dyDescent="0.25">
      <c r="A27" s="55" t="s">
        <v>77</v>
      </c>
      <c r="B27" s="84">
        <f>(B25)+(B26)</f>
        <v>119.889</v>
      </c>
      <c r="C27" s="84">
        <f>(C25)+(C26)</f>
        <v>90.506</v>
      </c>
      <c r="D27" s="83">
        <f>IF(AND(C27&gt;0,B27&gt;0),(B27/C27%)-100,"x  ")</f>
        <v>32.465250922590769</v>
      </c>
      <c r="E27" s="81">
        <f>(E25)+(E26)</f>
        <v>504.45</v>
      </c>
      <c r="F27" s="82">
        <f>(F25)+(F26)</f>
        <v>498.12400000000002</v>
      </c>
      <c r="G27" s="83">
        <f>IF(AND(F27&gt;0,E27&gt;0),(E27/F27%)-100,"x  ")</f>
        <v>1.269964908336064</v>
      </c>
      <c r="H27" s="56"/>
    </row>
    <row r="28" spans="1:8" ht="13.15" x14ac:dyDescent="0.25">
      <c r="A28" s="55" t="s">
        <v>78</v>
      </c>
      <c r="B28" s="84">
        <v>86.32</v>
      </c>
      <c r="C28" s="84">
        <v>37.68</v>
      </c>
      <c r="D28" s="83">
        <f>IF(AND(C28&gt;0,B28&gt;0),(B28/C28%)-100,"x  ")</f>
        <v>129.08704883227173</v>
      </c>
      <c r="E28" s="81">
        <v>237.267</v>
      </c>
      <c r="F28" s="82">
        <v>202.459</v>
      </c>
      <c r="G28" s="83">
        <f>IF(AND(F28&gt;0,E28&gt;0),(E28/F28%)-100,"x  ")</f>
        <v>17.192616776730105</v>
      </c>
      <c r="H28" s="49"/>
    </row>
    <row r="29" spans="1:8" ht="13.15" x14ac:dyDescent="0.25">
      <c r="A29" s="55"/>
      <c r="B29" s="58"/>
      <c r="C29" s="61"/>
      <c r="D29" s="54"/>
      <c r="E29" s="58"/>
      <c r="F29" s="53"/>
      <c r="G29" s="54"/>
      <c r="H29" s="49"/>
    </row>
    <row r="30" spans="1:8" ht="13.15" x14ac:dyDescent="0.25">
      <c r="A30" s="51" t="s">
        <v>46</v>
      </c>
      <c r="B30" s="84">
        <v>1500</v>
      </c>
      <c r="C30" s="84">
        <v>982</v>
      </c>
      <c r="D30" s="83">
        <f>IF(AND(C30&gt;0,B30&gt;0),(B30/C30%)-100,"x  ")</f>
        <v>52.749490835030542</v>
      </c>
      <c r="E30" s="81">
        <v>5357</v>
      </c>
      <c r="F30" s="82">
        <v>4938</v>
      </c>
      <c r="G30" s="83">
        <f>IF(AND(F30&gt;0,E30&gt;0),(E30/F30%)-100,"x  ")</f>
        <v>8.4852166869177807</v>
      </c>
      <c r="H30" s="49"/>
    </row>
    <row r="31" spans="1:8" x14ac:dyDescent="0.2">
      <c r="A31" s="55" t="s">
        <v>89</v>
      </c>
      <c r="B31" s="64"/>
      <c r="C31" s="65"/>
      <c r="D31" s="54"/>
      <c r="E31" s="64"/>
      <c r="F31" s="53"/>
      <c r="G31" s="54"/>
      <c r="H31" s="57"/>
    </row>
    <row r="32" spans="1:8" ht="13.15" hidden="1" x14ac:dyDescent="0.25">
      <c r="A32" s="60" t="s">
        <v>87</v>
      </c>
      <c r="B32" s="59"/>
      <c r="C32" s="59"/>
      <c r="D32" s="54"/>
      <c r="E32" s="52"/>
      <c r="F32" s="53"/>
      <c r="G32" s="54"/>
      <c r="H32" s="49"/>
    </row>
    <row r="33" spans="1:8" ht="13.15" hidden="1" x14ac:dyDescent="0.25">
      <c r="A33" s="60" t="s">
        <v>88</v>
      </c>
      <c r="B33" s="59"/>
      <c r="C33" s="59"/>
      <c r="D33" s="54"/>
      <c r="E33" s="52"/>
      <c r="F33" s="53"/>
      <c r="G33" s="54"/>
      <c r="H33" s="49"/>
    </row>
    <row r="34" spans="1:8" ht="13.15" x14ac:dyDescent="0.25">
      <c r="A34" s="66" t="s">
        <v>90</v>
      </c>
      <c r="B34" s="84">
        <f>B11+(B12*2)</f>
        <v>660</v>
      </c>
      <c r="C34" s="84">
        <f>C11+(C12*2)</f>
        <v>540</v>
      </c>
      <c r="D34" s="83">
        <f>IF(AND(C34&gt;0,B34&gt;0),(B34/C34%)-100,"x  ")</f>
        <v>22.222222222222214</v>
      </c>
      <c r="E34" s="81">
        <f>E11+(E12*2)</f>
        <v>2932</v>
      </c>
      <c r="F34" s="82">
        <f>F11+(F12*2)</f>
        <v>3035</v>
      </c>
      <c r="G34" s="83">
        <f>IF(AND(F34&gt;0,E34&gt;0),(E34/F34%)-100,"x  ")</f>
        <v>-3.3937397034596444</v>
      </c>
      <c r="H34" s="56"/>
    </row>
    <row r="35" spans="1:8" ht="13.15" x14ac:dyDescent="0.25">
      <c r="A35" s="67" t="s">
        <v>91</v>
      </c>
      <c r="B35" s="84">
        <f>(B30)-(B34)</f>
        <v>840</v>
      </c>
      <c r="C35" s="84">
        <f>(C30)-(C34)</f>
        <v>442</v>
      </c>
      <c r="D35" s="83">
        <f>IF(AND(C35&gt;0,B35&gt;0),(B35/C35%)-100,"x  ")</f>
        <v>90.045248868778287</v>
      </c>
      <c r="E35" s="81">
        <f>(E30)-(E34)</f>
        <v>2425</v>
      </c>
      <c r="F35" s="82">
        <f>(F30)-(F34)</f>
        <v>1903</v>
      </c>
      <c r="G35" s="83">
        <f>IF(AND(F35&gt;0,E35&gt;0),(E35/F35%)-100,"x  ")</f>
        <v>27.430373095112969</v>
      </c>
      <c r="H35" s="57"/>
    </row>
    <row r="36" spans="1:8" ht="13.15" x14ac:dyDescent="0.25">
      <c r="A36" s="55" t="s">
        <v>92</v>
      </c>
      <c r="B36" s="84">
        <v>267</v>
      </c>
      <c r="C36" s="84">
        <v>230</v>
      </c>
      <c r="D36" s="83">
        <f>IF(AND(C36&gt;0,B36&gt;0),(B36/C36%)-100,"x  ")</f>
        <v>16.08695652173914</v>
      </c>
      <c r="E36" s="81">
        <v>796</v>
      </c>
      <c r="F36" s="82">
        <v>862</v>
      </c>
      <c r="G36" s="83">
        <f>IF(AND(F36&gt;0,E36&gt;0),(E36/F36%)-100,"x  ")</f>
        <v>-7.6566125290023166</v>
      </c>
      <c r="H36" s="49"/>
    </row>
    <row r="37" spans="1:8" ht="13.15" x14ac:dyDescent="0.25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93</v>
      </c>
      <c r="B38" s="85">
        <v>141.94800000000001</v>
      </c>
      <c r="C38" s="85">
        <v>98.828999999999994</v>
      </c>
      <c r="D38" s="83">
        <f>IF(AND(C38&gt;0,B38&gt;0),(B38/C38%)-100,"x  ")</f>
        <v>43.629906201620997</v>
      </c>
      <c r="E38" s="81">
        <v>516.03899999999999</v>
      </c>
      <c r="F38" s="82">
        <v>500.93799999999999</v>
      </c>
      <c r="G38" s="83">
        <f>IF(AND(F38&gt;0,E38&gt;0),(E38/F38%)-100,"x  ")</f>
        <v>3.0145447141163118</v>
      </c>
      <c r="H38" s="49"/>
    </row>
    <row r="39" spans="1:8" x14ac:dyDescent="0.2">
      <c r="A39" s="55" t="s">
        <v>89</v>
      </c>
      <c r="B39" s="62"/>
      <c r="C39" s="63"/>
      <c r="D39" s="54"/>
      <c r="E39" s="62"/>
      <c r="F39" s="63"/>
      <c r="G39" s="54"/>
      <c r="H39" s="49"/>
    </row>
    <row r="40" spans="1:8" ht="13.15" hidden="1" x14ac:dyDescent="0.25">
      <c r="A40" s="60" t="s">
        <v>87</v>
      </c>
      <c r="B40" s="84">
        <v>73.992999999999995</v>
      </c>
      <c r="C40" s="84">
        <v>58.055999999999997</v>
      </c>
      <c r="D40" s="83">
        <f>IF(AND(C40&gt;0,B40&gt;0),(B40/C40%)-100,"x  ")</f>
        <v>27.451081714206978</v>
      </c>
      <c r="E40" s="81">
        <v>307.50099999999998</v>
      </c>
      <c r="F40" s="82">
        <v>308.18400000000003</v>
      </c>
      <c r="G40" s="83">
        <f>IF(AND(F40&gt;0,E40&gt;0),(E40/F40%)-100,"x  ")</f>
        <v>-0.22162084988190145</v>
      </c>
      <c r="H40" s="49"/>
    </row>
    <row r="41" spans="1:8" ht="13.15" hidden="1" x14ac:dyDescent="0.25">
      <c r="A41" s="60" t="s">
        <v>88</v>
      </c>
      <c r="B41" s="84">
        <v>8.86</v>
      </c>
      <c r="C41" s="84">
        <v>9.1080000000000005</v>
      </c>
      <c r="D41" s="83">
        <f>IF(AND(C41&gt;0,B41&gt;0),(B41/C41%)-100,"x  ")</f>
        <v>-2.7228809837505707</v>
      </c>
      <c r="E41" s="81">
        <v>45.533999999999999</v>
      </c>
      <c r="F41" s="82">
        <v>54.360999999999997</v>
      </c>
      <c r="G41" s="83">
        <f>IF(AND(F41&gt;0,E41&gt;0),(E41/F41%)-100,"x  ")</f>
        <v>-16.237743970861459</v>
      </c>
      <c r="H41" s="49"/>
    </row>
    <row r="42" spans="1:8" ht="13.15" x14ac:dyDescent="0.25">
      <c r="A42" s="55" t="s">
        <v>90</v>
      </c>
      <c r="B42" s="85">
        <f>(B40)+(B41)</f>
        <v>82.852999999999994</v>
      </c>
      <c r="C42" s="85">
        <f>(C40)+(C41)</f>
        <v>67.164000000000001</v>
      </c>
      <c r="D42" s="83">
        <f>IF(AND(C42&gt;0,B42&gt;0),(B42/C42%)-100,"x  ")</f>
        <v>23.35924006908462</v>
      </c>
      <c r="E42" s="81">
        <f>(E40)+(E41)</f>
        <v>353.03499999999997</v>
      </c>
      <c r="F42" s="82">
        <f>(F40)+(F41)</f>
        <v>362.54500000000002</v>
      </c>
      <c r="G42" s="83">
        <f>IF(AND(F42&gt;0,E42&gt;0),(E42/F42%)-100,"x  ")</f>
        <v>-2.6231226468438535</v>
      </c>
      <c r="H42" s="56"/>
    </row>
    <row r="43" spans="1:8" ht="13.15" x14ac:dyDescent="0.25">
      <c r="A43" s="67" t="s">
        <v>91</v>
      </c>
      <c r="B43" s="84">
        <v>59.094999999999999</v>
      </c>
      <c r="C43" s="84">
        <v>31.664999999999999</v>
      </c>
      <c r="D43" s="83">
        <f>IF(AND(C43&gt;0,B43&gt;0),(B43/C43%)-100,"x  ")</f>
        <v>86.625611874309186</v>
      </c>
      <c r="E43" s="81">
        <v>163.00399999999999</v>
      </c>
      <c r="F43" s="82">
        <v>138.393</v>
      </c>
      <c r="G43" s="83">
        <f>IF(AND(F43&gt;0,E43&gt;0),(E43/F43%)-100,"x  ")</f>
        <v>17.783413900992088</v>
      </c>
      <c r="H43" s="49"/>
    </row>
    <row r="44" spans="1:8" ht="13.15" x14ac:dyDescent="0.25">
      <c r="A44" s="55" t="s">
        <v>92</v>
      </c>
      <c r="B44" s="84">
        <v>23.119</v>
      </c>
      <c r="C44" s="84">
        <v>18.82</v>
      </c>
      <c r="D44" s="83">
        <f>IF(AND(C44&gt;0,B44&gt;0),(B44/C44%)-100,"x  ")</f>
        <v>22.842720510095631</v>
      </c>
      <c r="E44" s="81">
        <v>65.885000000000005</v>
      </c>
      <c r="F44" s="82">
        <v>74.323999999999998</v>
      </c>
      <c r="G44" s="83">
        <f>IF(AND(F44&gt;0,E44&gt;0),(E44/F44%)-100,"x  ")</f>
        <v>-11.354340455303799</v>
      </c>
      <c r="H44" s="49"/>
    </row>
    <row r="45" spans="1:8" ht="13.15" x14ac:dyDescent="0.25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94</v>
      </c>
      <c r="B46" s="85">
        <v>5772</v>
      </c>
      <c r="C46" s="85">
        <v>4260</v>
      </c>
      <c r="D46" s="83">
        <f>IF(AND(C46&gt;0,B46&gt;0),(B46/C46%)-100,"x  ")</f>
        <v>35.492957746478879</v>
      </c>
      <c r="E46" s="81">
        <v>21733</v>
      </c>
      <c r="F46" s="82">
        <v>21273</v>
      </c>
      <c r="G46" s="83">
        <f>IF(AND(F46&gt;0,E46&gt;0),(E46/F46%)-100,"x  ")</f>
        <v>2.162365439759327</v>
      </c>
      <c r="H46" s="49"/>
    </row>
    <row r="47" spans="1:8" x14ac:dyDescent="0.2">
      <c r="A47" s="55" t="s">
        <v>89</v>
      </c>
      <c r="B47" s="52"/>
      <c r="C47" s="53"/>
      <c r="D47" s="54"/>
      <c r="E47" s="52"/>
      <c r="F47" s="53"/>
      <c r="G47" s="54"/>
      <c r="H47" s="49"/>
    </row>
    <row r="48" spans="1:8" ht="13.15" hidden="1" x14ac:dyDescent="0.25">
      <c r="A48" s="60" t="s">
        <v>87</v>
      </c>
      <c r="B48" s="84">
        <v>3039</v>
      </c>
      <c r="C48" s="84">
        <v>2453</v>
      </c>
      <c r="D48" s="83">
        <f>IF(AND(C48&gt;0,B48&gt;0),(B48/C48%)-100,"x  ")</f>
        <v>23.88911536893599</v>
      </c>
      <c r="E48" s="81">
        <v>12936</v>
      </c>
      <c r="F48" s="82">
        <v>13053</v>
      </c>
      <c r="G48" s="83">
        <f>IF(AND(F48&gt;0,E48&gt;0),(E48/F48%)-100,"x  ")</f>
        <v>-0.89634566766260093</v>
      </c>
      <c r="H48" s="49"/>
    </row>
    <row r="49" spans="1:8" ht="13.15" hidden="1" x14ac:dyDescent="0.25">
      <c r="A49" s="60" t="s">
        <v>88</v>
      </c>
      <c r="B49" s="84">
        <v>388</v>
      </c>
      <c r="C49" s="84">
        <v>397</v>
      </c>
      <c r="D49" s="83">
        <f>IF(AND(C49&gt;0,B49&gt;0),(B49/C49%)-100,"x  ")</f>
        <v>-2.2670025188916867</v>
      </c>
      <c r="E49" s="81">
        <v>1985</v>
      </c>
      <c r="F49" s="82">
        <v>2310</v>
      </c>
      <c r="G49" s="83">
        <f>IF(AND(F49&gt;0,E49&gt;0),(E49/F49%)-100,"x  ")</f>
        <v>-14.069264069264079</v>
      </c>
      <c r="H49" s="49"/>
    </row>
    <row r="50" spans="1:8" ht="13.15" x14ac:dyDescent="0.25">
      <c r="A50" s="55" t="s">
        <v>90</v>
      </c>
      <c r="B50" s="84">
        <f>(B48)+(B49)</f>
        <v>3427</v>
      </c>
      <c r="C50" s="84">
        <f>(C48)+(C49)</f>
        <v>2850</v>
      </c>
      <c r="D50" s="83">
        <f>IF(AND(C50&gt;0,B50&gt;0),(B50/C50%)-100,"x  ")</f>
        <v>20.245614035087726</v>
      </c>
      <c r="E50" s="81">
        <f>(E48)+(E49)</f>
        <v>14921</v>
      </c>
      <c r="F50" s="82">
        <f>(F48)+(F49)</f>
        <v>15363</v>
      </c>
      <c r="G50" s="83">
        <f>IF(AND(F50&gt;0,E50&gt;0),(E50/F50%)-100,"x  ")</f>
        <v>-2.8770422443533192</v>
      </c>
      <c r="H50" s="56"/>
    </row>
    <row r="51" spans="1:8" ht="13.15" x14ac:dyDescent="0.25">
      <c r="A51" s="67" t="s">
        <v>91</v>
      </c>
      <c r="B51" s="84">
        <v>2345</v>
      </c>
      <c r="C51" s="84">
        <v>1410</v>
      </c>
      <c r="D51" s="83">
        <f>IF(AND(C51&gt;0,B51&gt;0),(B51/C51%)-100,"x  ")</f>
        <v>66.312056737588648</v>
      </c>
      <c r="E51" s="81">
        <v>6812</v>
      </c>
      <c r="F51" s="82">
        <v>5910</v>
      </c>
      <c r="G51" s="83">
        <f>IF(AND(F51&gt;0,E51&gt;0),(E51/F51%)-100,"x  ")</f>
        <v>15.262267343485618</v>
      </c>
      <c r="H51" s="49"/>
    </row>
    <row r="52" spans="1:8" ht="13.15" x14ac:dyDescent="0.25">
      <c r="A52" s="68" t="s">
        <v>92</v>
      </c>
      <c r="B52" s="86">
        <v>887</v>
      </c>
      <c r="C52" s="86">
        <v>845</v>
      </c>
      <c r="D52" s="87">
        <f>IF(AND(C52&gt;0,B52&gt;0),(B52/C52%)-100,"x  ")</f>
        <v>4.9704142011834449</v>
      </c>
      <c r="E52" s="88">
        <v>2643</v>
      </c>
      <c r="F52" s="89">
        <v>2949</v>
      </c>
      <c r="G52" s="87">
        <f>IF(AND(F52&gt;0,E52&gt;0),(E52/F52%)-100,"x  ")</f>
        <v>-10.376398779247197</v>
      </c>
      <c r="H52" s="49"/>
    </row>
    <row r="53" spans="1:8" ht="13.15" x14ac:dyDescent="0.25">
      <c r="H53" s="49"/>
    </row>
    <row r="54" spans="1:8" x14ac:dyDescent="0.2">
      <c r="A54" t="s">
        <v>71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6/14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ColWidth="11.42578125" defaultRowHeight="12.75" x14ac:dyDescent="0.2"/>
  <sheetData>
    <row r="1" spans="1:8" ht="15" customHeight="1" x14ac:dyDescent="0.2">
      <c r="A1" s="143" t="s">
        <v>97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109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0"/>
      <c r="B3" s="70"/>
      <c r="C3" s="70"/>
      <c r="D3" s="70"/>
      <c r="E3" s="70"/>
      <c r="F3" s="70"/>
      <c r="G3" s="70"/>
    </row>
    <row r="4" spans="1:8" ht="13.15" x14ac:dyDescent="0.25">
      <c r="A4" s="70"/>
      <c r="B4" s="70"/>
      <c r="C4" s="70"/>
      <c r="D4" s="70"/>
      <c r="E4" s="70"/>
      <c r="F4" s="70"/>
      <c r="G4" s="70"/>
    </row>
    <row r="5" spans="1:8" ht="13.15" x14ac:dyDescent="0.25">
      <c r="A5" s="70"/>
      <c r="B5" s="70"/>
      <c r="C5" s="70"/>
      <c r="D5" s="70"/>
      <c r="E5" s="70"/>
      <c r="F5" s="70"/>
      <c r="G5" s="70"/>
    </row>
    <row r="6" spans="1:8" ht="13.15" x14ac:dyDescent="0.25">
      <c r="A6" s="70"/>
      <c r="B6" s="70"/>
      <c r="C6" s="70"/>
      <c r="D6" s="70"/>
      <c r="E6" s="70"/>
      <c r="F6" s="70"/>
      <c r="G6" s="70"/>
    </row>
    <row r="7" spans="1:8" ht="13.15" x14ac:dyDescent="0.25">
      <c r="A7" s="70"/>
      <c r="B7" s="70"/>
      <c r="C7" s="70"/>
      <c r="D7" s="70"/>
      <c r="E7" s="70"/>
      <c r="F7" s="70"/>
      <c r="G7" s="70"/>
    </row>
    <row r="8" spans="1:8" ht="13.9" x14ac:dyDescent="0.25">
      <c r="A8" s="70"/>
      <c r="B8" s="70"/>
      <c r="C8" s="70"/>
      <c r="D8" s="71"/>
      <c r="E8" s="70"/>
      <c r="F8" s="70"/>
      <c r="G8" s="70"/>
    </row>
    <row r="9" spans="1:8" ht="13.15" x14ac:dyDescent="0.25">
      <c r="A9" s="70"/>
      <c r="B9" s="70"/>
      <c r="C9" s="70"/>
      <c r="D9" s="70"/>
      <c r="E9" s="70"/>
      <c r="F9" s="70"/>
      <c r="G9" s="70"/>
    </row>
    <row r="10" spans="1:8" ht="13.15" x14ac:dyDescent="0.25">
      <c r="A10" s="70"/>
      <c r="B10" s="70"/>
      <c r="C10" s="70"/>
      <c r="D10" s="70"/>
      <c r="E10" s="70"/>
      <c r="F10" s="70"/>
      <c r="G10" s="70"/>
    </row>
    <row r="11" spans="1:8" ht="13.15" x14ac:dyDescent="0.25">
      <c r="A11" s="70"/>
      <c r="B11" s="70"/>
      <c r="C11" s="70"/>
      <c r="D11" s="70"/>
      <c r="E11" s="70"/>
      <c r="F11" s="70"/>
      <c r="G11" s="70"/>
    </row>
    <row r="12" spans="1:8" ht="13.15" x14ac:dyDescent="0.25">
      <c r="A12" s="70"/>
      <c r="B12" s="70"/>
      <c r="C12" s="70"/>
      <c r="D12" s="70"/>
      <c r="E12" s="70"/>
      <c r="F12" s="70"/>
      <c r="G12" s="70"/>
    </row>
    <row r="13" spans="1:8" ht="13.15" x14ac:dyDescent="0.25">
      <c r="A13" s="70"/>
      <c r="B13" s="70"/>
      <c r="C13" s="70"/>
      <c r="D13" s="70"/>
      <c r="E13" s="70"/>
      <c r="F13" s="70"/>
      <c r="G13" s="70"/>
    </row>
    <row r="14" spans="1:8" ht="13.15" x14ac:dyDescent="0.25">
      <c r="A14" s="70"/>
      <c r="B14" s="70"/>
      <c r="C14" s="70"/>
      <c r="D14" s="70"/>
      <c r="E14" s="70"/>
      <c r="F14" s="70"/>
      <c r="G14" s="70"/>
    </row>
    <row r="15" spans="1:8" ht="13.15" x14ac:dyDescent="0.25">
      <c r="A15" s="70"/>
      <c r="B15" s="70"/>
      <c r="C15" s="70"/>
      <c r="D15" s="70"/>
      <c r="E15" s="70"/>
      <c r="F15" s="70"/>
      <c r="G15" s="70"/>
    </row>
    <row r="16" spans="1:8" ht="13.15" x14ac:dyDescent="0.25">
      <c r="A16" s="70"/>
      <c r="B16" s="70"/>
      <c r="C16" s="70"/>
      <c r="D16" s="70"/>
      <c r="E16" s="70"/>
      <c r="F16" s="70"/>
      <c r="G16" s="70"/>
    </row>
    <row r="17" spans="1:7" ht="13.15" x14ac:dyDescent="0.25">
      <c r="A17" s="70"/>
      <c r="B17" s="70"/>
      <c r="C17" s="70"/>
      <c r="D17" s="70"/>
      <c r="E17" s="70"/>
      <c r="F17" s="70"/>
      <c r="G17" s="70"/>
    </row>
    <row r="18" spans="1:7" ht="13.15" x14ac:dyDescent="0.25">
      <c r="A18" s="70"/>
      <c r="B18" s="70"/>
      <c r="C18" s="70"/>
      <c r="D18" s="70"/>
      <c r="E18" s="70"/>
      <c r="F18" s="70"/>
      <c r="G18" s="70"/>
    </row>
    <row r="19" spans="1:7" ht="13.15" x14ac:dyDescent="0.25">
      <c r="A19" s="70"/>
      <c r="B19" s="70"/>
      <c r="C19" s="70"/>
      <c r="D19" s="70"/>
      <c r="E19" s="70"/>
      <c r="F19" s="70"/>
      <c r="G19" s="70"/>
    </row>
    <row r="20" spans="1:7" ht="13.15" x14ac:dyDescent="0.25">
      <c r="A20" s="70"/>
      <c r="B20" s="70"/>
      <c r="C20" s="70"/>
      <c r="D20" s="70"/>
      <c r="E20" s="70"/>
      <c r="F20" s="70"/>
      <c r="G20" s="70"/>
    </row>
    <row r="21" spans="1:7" ht="13.15" x14ac:dyDescent="0.25">
      <c r="A21" s="70"/>
      <c r="B21" s="70"/>
      <c r="C21" s="70"/>
      <c r="D21" s="70"/>
      <c r="E21" s="70"/>
      <c r="F21" s="70"/>
      <c r="G21" s="70"/>
    </row>
    <row r="22" spans="1:7" ht="13.15" x14ac:dyDescent="0.25">
      <c r="A22" s="70"/>
      <c r="B22" s="70"/>
      <c r="C22" s="70"/>
      <c r="D22" s="70"/>
      <c r="E22" s="70"/>
      <c r="F22" s="70"/>
      <c r="G22" s="70"/>
    </row>
    <row r="23" spans="1:7" ht="13.15" x14ac:dyDescent="0.25">
      <c r="A23" s="70"/>
      <c r="B23" s="70"/>
      <c r="C23" s="70"/>
      <c r="D23" s="70"/>
      <c r="E23" s="70"/>
      <c r="F23" s="70"/>
      <c r="G23" s="70"/>
    </row>
    <row r="24" spans="1:7" ht="13.15" x14ac:dyDescent="0.25">
      <c r="A24" s="70"/>
      <c r="B24" s="70"/>
      <c r="C24" s="70"/>
      <c r="D24" s="70"/>
      <c r="E24" s="70"/>
      <c r="F24" s="70"/>
      <c r="G24" s="70"/>
    </row>
    <row r="25" spans="1:7" ht="13.15" x14ac:dyDescent="0.25">
      <c r="A25" s="70"/>
      <c r="B25" s="70"/>
      <c r="C25" s="70"/>
      <c r="D25" s="70"/>
      <c r="E25" s="70"/>
      <c r="F25" s="70"/>
      <c r="G25" s="70"/>
    </row>
    <row r="26" spans="1:7" ht="13.15" x14ac:dyDescent="0.25">
      <c r="A26" s="70"/>
      <c r="B26" s="70"/>
      <c r="C26" s="70"/>
      <c r="D26" s="70"/>
      <c r="E26" s="70"/>
      <c r="F26" s="70"/>
      <c r="G26" s="70"/>
    </row>
    <row r="27" spans="1:7" ht="13.15" x14ac:dyDescent="0.25">
      <c r="A27" s="70"/>
      <c r="B27" s="70"/>
      <c r="C27" s="70"/>
      <c r="D27" s="70"/>
      <c r="E27" s="70"/>
      <c r="F27" s="70"/>
      <c r="G27" s="70"/>
    </row>
    <row r="28" spans="1:7" ht="13.15" x14ac:dyDescent="0.25">
      <c r="A28" s="70"/>
      <c r="B28" s="70"/>
      <c r="C28" s="70"/>
      <c r="D28" s="70"/>
      <c r="E28" s="70"/>
      <c r="F28" s="70"/>
      <c r="G28" s="70"/>
    </row>
    <row r="29" spans="1:7" ht="13.15" x14ac:dyDescent="0.25">
      <c r="B29" s="70"/>
      <c r="C29" s="70"/>
      <c r="D29" s="70"/>
      <c r="E29" s="70"/>
      <c r="F29" s="70"/>
      <c r="G29" s="70"/>
    </row>
    <row r="30" spans="1:7" ht="13.15" x14ac:dyDescent="0.25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95</v>
      </c>
    </row>
  </sheetData>
  <mergeCells count="2">
    <mergeCell ref="A1:H1"/>
    <mergeCell ref="A2:H2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6/14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0"/>
    </row>
    <row r="2" spans="1:26" ht="14.25" x14ac:dyDescent="0.2">
      <c r="A2" s="146" t="s">
        <v>110</v>
      </c>
      <c r="B2" s="107"/>
      <c r="C2" s="107"/>
      <c r="D2" s="107"/>
      <c r="E2" s="107"/>
      <c r="F2" s="107"/>
      <c r="G2" s="107"/>
      <c r="H2" s="107"/>
      <c r="I2" s="71" t="s">
        <v>99</v>
      </c>
      <c r="M2" s="90" t="s">
        <v>111</v>
      </c>
    </row>
    <row r="3" spans="1:26" x14ac:dyDescent="0.2">
      <c r="A3" s="72"/>
      <c r="B3" s="26" t="s">
        <v>112</v>
      </c>
      <c r="C3" s="26" t="s">
        <v>113</v>
      </c>
      <c r="D3" s="26" t="s">
        <v>114</v>
      </c>
      <c r="E3" s="26" t="s">
        <v>115</v>
      </c>
      <c r="F3" s="27" t="s">
        <v>116</v>
      </c>
      <c r="G3" s="27" t="s">
        <v>117</v>
      </c>
      <c r="H3" s="28" t="s">
        <v>118</v>
      </c>
      <c r="I3" s="27" t="s">
        <v>119</v>
      </c>
      <c r="J3" s="27" t="s">
        <v>120</v>
      </c>
      <c r="K3" s="27" t="s">
        <v>121</v>
      </c>
      <c r="L3" s="27" t="s">
        <v>122</v>
      </c>
      <c r="M3" s="27" t="s">
        <v>123</v>
      </c>
      <c r="N3" s="27" t="s">
        <v>112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3.15" x14ac:dyDescent="0.25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3.15" x14ac:dyDescent="0.25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3.15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15" x14ac:dyDescent="0.25">
      <c r="A7" s="22"/>
      <c r="B7" s="76">
        <v>783</v>
      </c>
      <c r="C7" s="76">
        <v>832</v>
      </c>
      <c r="D7" s="76">
        <v>496</v>
      </c>
      <c r="E7" s="76">
        <v>793</v>
      </c>
      <c r="F7" s="76">
        <v>683</v>
      </c>
      <c r="G7" s="76">
        <v>711</v>
      </c>
      <c r="H7" s="76">
        <v>555</v>
      </c>
      <c r="I7" s="76">
        <v>621</v>
      </c>
      <c r="J7" s="76">
        <v>531</v>
      </c>
      <c r="K7" s="76">
        <v>601</v>
      </c>
      <c r="L7" s="76">
        <v>543</v>
      </c>
      <c r="M7" s="77">
        <v>787</v>
      </c>
      <c r="N7" s="76">
        <v>944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3.15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124</v>
      </c>
      <c r="B9" s="107"/>
      <c r="C9" s="107"/>
      <c r="D9" s="107"/>
      <c r="E9" s="107"/>
      <c r="F9" s="107"/>
      <c r="G9" s="107"/>
      <c r="H9" s="107"/>
      <c r="I9" s="71" t="s">
        <v>96</v>
      </c>
    </row>
    <row r="10" spans="1:26" ht="13.15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3.15" x14ac:dyDescent="0.25">
      <c r="A11" s="22"/>
      <c r="B11" s="76">
        <v>1130</v>
      </c>
      <c r="C11" s="76">
        <v>1204</v>
      </c>
      <c r="D11" s="76">
        <v>699</v>
      </c>
      <c r="E11" s="76">
        <v>1387</v>
      </c>
      <c r="F11" s="76">
        <v>1162</v>
      </c>
      <c r="G11" s="76">
        <v>1050</v>
      </c>
      <c r="H11" s="76">
        <v>1182</v>
      </c>
      <c r="I11" s="76">
        <v>834</v>
      </c>
      <c r="J11" s="76">
        <v>580</v>
      </c>
      <c r="K11" s="76">
        <v>987</v>
      </c>
      <c r="L11" s="76">
        <v>741</v>
      </c>
      <c r="M11" s="77">
        <v>1024</v>
      </c>
      <c r="N11" s="76">
        <v>1576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&amp;L&amp;8Statistikamt Nord&amp;C&amp;8&amp;P&amp;R&amp;8Statistischer Bericht F II 1 - m 06/2014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2014-08-13T05:33:56Z</cp:lastPrinted>
  <dcterms:created xsi:type="dcterms:W3CDTF">2014-04-03T08:37:47Z</dcterms:created>
  <dcterms:modified xsi:type="dcterms:W3CDTF">2014-08-13T07:53:49Z</dcterms:modified>
  <cp:category>LIS-Bericht</cp:category>
</cp:coreProperties>
</file>