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30" i="4"/>
  <c r="H31" i="4" s="1"/>
  <c r="F30" i="4"/>
  <c r="E30" i="4"/>
  <c r="E31" i="4" s="1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D20" i="5" l="1"/>
  <c r="G20" i="5"/>
  <c r="G27" i="5"/>
  <c r="D13" i="5"/>
  <c r="D27" i="5"/>
  <c r="D42" i="5"/>
  <c r="G35" i="5"/>
  <c r="G13" i="5"/>
  <c r="G34" i="5"/>
  <c r="G42" i="5"/>
  <c r="D35" i="5"/>
  <c r="D34" i="5"/>
  <c r="D50" i="5"/>
  <c r="G50" i="5"/>
  <c r="G30" i="4"/>
  <c r="G31" i="4" s="1"/>
  <c r="F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<sst xmlns="http://schemas.openxmlformats.org/spreadsheetml/2006/main" count="155" uniqueCount="132">
  <si>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</si>
  <si>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</si>
  <si>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</si>
  <si>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</si>
  <si>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</si>
  <si>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</si>
  <si>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</si>
  <si>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</si>
  <si>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</si>
  <si>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</si>
  <si>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</si>
  <si>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</si>
  <si>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</si>
  <si>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</si>
  <si>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</si>
  <si>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</si>
  <si>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</si>
  <si>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</si>
  <si>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</si>
  <si>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</si>
  <si>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</si>
  <si>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</si>
  <si>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</si>
  <si>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</si>
  <si>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</si>
  <si>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</si>
  <si>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</si>
  <si>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</si>
  <si>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</si>
  <si>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</si>
  <si>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</si>
  <si>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</si>
  <si>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</si>
  <si>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</si>
  <si>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</si>
  <si>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</si>
  <si>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</si>
  <si>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</si>
  <si>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</si>
  <si>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</si>
  <si>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</si>
  <si>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</si>
  <si>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</si>
  <si>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</si>
  <si>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</si>
  <si>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</si>
  <si>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</si>
  <si>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</si>
  <si>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</si>
  <si>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</si>
  <si>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</si>
  <si>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</si>
  <si>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</si>
  <si>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</si>
  <si>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</si>
  <si>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</si>
  <si>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</si>
  <si>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</si>
  <si>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</si>
  <si>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</si>
  <si>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</si>
  <si>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</si>
  <si>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</si>
  <si>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</si>
  <si>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</si>
  <si>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</si>
  <si>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</si>
  <si>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</si>
  <si>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</si>
  <si>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</si>
  <si>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</si>
  <si>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</si>
  <si>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</si>
  <si>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</si>
  <si>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</si>
  <si>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</si>
  <si>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</si>
  <si>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</si>
  <si>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</si>
  <si>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</si>
  <si>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</si>
  <si>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</si>
  <si>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</si>
  <si>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</si>
  <si>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</si>
  <si>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</si>
  <si>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</si>
  <si>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</si>
  <si>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</si>
  <si>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</si>
  <si>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</si>
  <si>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</si>
  <si>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</si>
  <si>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</si>
  <si>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</si>
  <si>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</si>
  <si>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</si>
  <si>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</si>
  <si>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</si>
  <si>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</si>
  <si>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</si>
  <si>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</si>
  <si>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</si>
  <si>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</si>
  <si>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</si>
  <si>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 xml:space="preserve">© Statistisches Amt für Hamburg und Schleswig-Holstein, Hamburg 2015 
Auszugsweise Vervielfältigung und Verbreitung mit Quellenangabe gestattet.         </t>
  </si>
  <si>
    <t>im August 2015</t>
  </si>
  <si>
    <t>Januar bis August 2015</t>
  </si>
  <si>
    <t>Januar bis August 2014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</si>
  <si>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August 2015</t>
    </r>
  </si>
  <si>
    <t>August 
2015</t>
  </si>
  <si>
    <t>August 
2014</t>
  </si>
  <si>
    <t xml:space="preserve">Januar bis August </t>
  </si>
  <si>
    <t>Stand: August 2015</t>
  </si>
  <si>
    <t>Baugenehmigungen für Wohngebäude insgesamt 
ab August 2015</t>
  </si>
  <si>
    <t>August 2015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</si>
  <si>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</si>
  <si>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</si>
  <si>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</si>
  <si>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</si>
  <si>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</si>
  <si>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</si>
  <si>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</si>
  <si>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</si>
  <si>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</si>
  <si>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</si>
  <si>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</si>
  <si>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</si>
  <si>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Baugenehmigungen für Wohnungen ab August 2015</t>
  </si>
  <si>
    <t>Kennziffer: F II 1 - m 8/15 SH</t>
  </si>
  <si>
    <t>Herausgegeben am: 6. Oktober 2015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</si>
  <si>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August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</si>
</sst>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792</c:v>
                </c:pt>
                <c:pt idx="1">
                  <c:v>599</c:v>
                </c:pt>
                <c:pt idx="2">
                  <c:v>860</c:v>
                </c:pt>
                <c:pt idx="3">
                  <c:v>545</c:v>
                </c:pt>
                <c:pt idx="4">
                  <c:v>839</c:v>
                </c:pt>
                <c:pt idx="5">
                  <c:v>600</c:v>
                </c:pt>
                <c:pt idx="6">
                  <c:v>425</c:v>
                </c:pt>
                <c:pt idx="7">
                  <c:v>789</c:v>
                </c:pt>
                <c:pt idx="8">
                  <c:v>666</c:v>
                </c:pt>
                <c:pt idx="9">
                  <c:v>880</c:v>
                </c:pt>
                <c:pt idx="10">
                  <c:v>904</c:v>
                </c:pt>
                <c:pt idx="11">
                  <c:v>749</c:v>
                </c:pt>
                <c:pt idx="12">
                  <c:v>873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1253</c:v>
                </c:pt>
                <c:pt idx="1">
                  <c:v>743</c:v>
                </c:pt>
                <c:pt idx="2">
                  <c:v>1382</c:v>
                </c:pt>
                <c:pt idx="3">
                  <c:v>719</c:v>
                </c:pt>
                <c:pt idx="4">
                  <c:v>1443</c:v>
                </c:pt>
                <c:pt idx="5">
                  <c:v>1081</c:v>
                </c:pt>
                <c:pt idx="6">
                  <c:v>446</c:v>
                </c:pt>
                <c:pt idx="7">
                  <c:v>1074</c:v>
                </c:pt>
                <c:pt idx="8">
                  <c:v>860</c:v>
                </c:pt>
                <c:pt idx="9">
                  <c:v>1300</c:v>
                </c:pt>
                <c:pt idx="10">
                  <c:v>1178</c:v>
                </c:pt>
                <c:pt idx="11">
                  <c:v>859</c:v>
                </c:pt>
                <c:pt idx="12">
                  <c:v>1057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792256"/>
        <c:axId val="149793792"/>
      </c:lineChart>
      <c:catAx>
        <c:axId val="1497922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49793792"/>
        <c:crosses val="autoZero"/>
        <c:auto val="1"/>
        <c:lblAlgn val="ctr"/>
        <c:lblOffset val="100"/>
        <c:noMultiLvlLbl val="0"/>
      </c:catAx>
      <c:valAx>
        <c:axId val="14979379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497922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129</v>
      </c>
    </row>
    <row r="17" spans="1:8" x14ac:dyDescent="0.2">
      <c r="G17" s="8"/>
    </row>
    <row r="18" spans="1:8" ht="30.75" x14ac:dyDescent="0.4">
      <c r="H18" s="79" t="s">
        <v>0</v>
      </c>
    </row>
    <row r="19" spans="1:8" ht="30.75" x14ac:dyDescent="0.4">
      <c r="H19" s="79" t="s">
        <v>106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130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5" t="s">
        <v>4</v>
      </c>
      <c r="B1" s="95"/>
      <c r="C1" s="95"/>
      <c r="D1" s="95"/>
      <c r="E1" s="95"/>
      <c r="F1" s="95"/>
      <c r="G1" s="95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96" t="s">
        <v>5</v>
      </c>
      <c r="B3" s="97"/>
      <c r="C3" s="97"/>
      <c r="D3" s="97"/>
      <c r="E3" s="97"/>
      <c r="F3" s="97"/>
      <c r="G3" s="97"/>
    </row>
    <row r="4" spans="1:7" x14ac:dyDescent="0.2">
      <c r="A4" s="98"/>
      <c r="B4" s="98"/>
      <c r="C4" s="98"/>
      <c r="D4" s="98"/>
      <c r="E4" s="98"/>
      <c r="F4" s="98"/>
      <c r="G4" s="98"/>
    </row>
    <row r="5" spans="1:7" x14ac:dyDescent="0.2">
      <c r="A5" s="12" t="s">
        <v>6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9" t="s">
        <v>7</v>
      </c>
      <c r="B7" s="100"/>
      <c r="C7" s="100"/>
      <c r="D7" s="100"/>
      <c r="E7" s="100"/>
      <c r="F7" s="100"/>
      <c r="G7" s="100"/>
    </row>
    <row r="8" spans="1:7" x14ac:dyDescent="0.2">
      <c r="A8" s="101" t="s">
        <v>8</v>
      </c>
      <c r="B8" s="100"/>
      <c r="C8" s="100"/>
      <c r="D8" s="100"/>
      <c r="E8" s="100"/>
      <c r="F8" s="100"/>
      <c r="G8" s="100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94" t="s">
        <v>9</v>
      </c>
      <c r="B10" s="94"/>
      <c r="C10" s="94"/>
      <c r="D10" s="94"/>
      <c r="E10" s="94"/>
      <c r="F10" s="94"/>
      <c r="G10" s="94"/>
    </row>
    <row r="11" spans="1:7" x14ac:dyDescent="0.2">
      <c r="A11" s="101" t="s">
        <v>10</v>
      </c>
      <c r="B11" s="100"/>
      <c r="C11" s="100"/>
      <c r="D11" s="100"/>
      <c r="E11" s="100"/>
      <c r="F11" s="100"/>
      <c r="G11" s="100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9" t="s">
        <v>11</v>
      </c>
      <c r="B15" s="100"/>
      <c r="C15" s="100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101" t="s">
        <v>12</v>
      </c>
      <c r="B17" s="100"/>
      <c r="C17" s="100"/>
      <c r="D17" s="14"/>
      <c r="E17" s="14"/>
      <c r="F17" s="14"/>
      <c r="G17" s="14"/>
    </row>
    <row r="18" spans="1:7" x14ac:dyDescent="0.2">
      <c r="A18" s="14" t="s">
        <v>13</v>
      </c>
      <c r="B18" s="102" t="s">
        <v>102</v>
      </c>
      <c r="C18" s="100"/>
      <c r="D18" s="14"/>
      <c r="E18" s="14"/>
      <c r="F18" s="14"/>
      <c r="G18" s="14"/>
    </row>
    <row r="19" spans="1:7" x14ac:dyDescent="0.2">
      <c r="A19" s="14" t="s">
        <v>14</v>
      </c>
      <c r="B19" s="103" t="s">
        <v>15</v>
      </c>
      <c r="C19" s="100"/>
      <c r="D19" s="100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9" t="s">
        <v>16</v>
      </c>
      <c r="B21" s="100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17</v>
      </c>
      <c r="B23" s="101" t="s">
        <v>18</v>
      </c>
      <c r="C23" s="100"/>
      <c r="D23" s="14"/>
      <c r="E23" s="14"/>
      <c r="F23" s="14"/>
      <c r="G23" s="14"/>
    </row>
    <row r="24" spans="1:7" x14ac:dyDescent="0.2">
      <c r="A24" s="14" t="s">
        <v>19</v>
      </c>
      <c r="B24" s="101" t="s">
        <v>20</v>
      </c>
      <c r="C24" s="100"/>
      <c r="D24" s="14"/>
      <c r="E24" s="14"/>
      <c r="F24" s="14"/>
      <c r="G24" s="14"/>
    </row>
    <row r="25" spans="1:7" x14ac:dyDescent="0.2">
      <c r="A25" s="14"/>
      <c r="B25" s="100" t="s">
        <v>21</v>
      </c>
      <c r="C25" s="100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22</v>
      </c>
      <c r="B27" s="11" t="s">
        <v>23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102" t="s">
        <v>105</v>
      </c>
      <c r="B29" s="100"/>
      <c r="C29" s="100"/>
      <c r="D29" s="100"/>
      <c r="E29" s="100"/>
      <c r="F29" s="100"/>
      <c r="G29" s="100"/>
    </row>
    <row r="30" spans="1:7" s="80" customFormat="1" ht="42.6" customHeight="1" x14ac:dyDescent="0.2">
      <c r="A30" s="101" t="s">
        <v>24</v>
      </c>
      <c r="B30" s="101"/>
      <c r="C30" s="101"/>
      <c r="D30" s="101"/>
      <c r="E30" s="101"/>
      <c r="F30" s="101"/>
      <c r="G30" s="101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8" t="s">
        <v>25</v>
      </c>
      <c r="B41" s="98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26</v>
      </c>
      <c r="C43" s="11"/>
      <c r="D43" s="11"/>
      <c r="E43" s="11"/>
      <c r="F43" s="11"/>
      <c r="G43" s="11"/>
    </row>
    <row r="44" spans="1:7" x14ac:dyDescent="0.2">
      <c r="A44" s="18" t="s">
        <v>27</v>
      </c>
      <c r="B44" s="18" t="s">
        <v>28</v>
      </c>
      <c r="C44" s="11"/>
      <c r="D44" s="11"/>
      <c r="E44" s="11"/>
      <c r="F44" s="11"/>
      <c r="G44" s="11"/>
    </row>
    <row r="45" spans="1:7" x14ac:dyDescent="0.2">
      <c r="A45" s="19" t="s">
        <v>29</v>
      </c>
      <c r="B45" s="18" t="s">
        <v>30</v>
      </c>
      <c r="C45" s="11"/>
      <c r="D45" s="11"/>
      <c r="E45" s="11"/>
      <c r="F45" s="11"/>
      <c r="G45" s="11"/>
    </row>
    <row r="46" spans="1:7" x14ac:dyDescent="0.2">
      <c r="A46" s="19" t="s">
        <v>31</v>
      </c>
      <c r="B46" s="18" t="s">
        <v>32</v>
      </c>
      <c r="C46" s="11"/>
      <c r="D46" s="11"/>
      <c r="E46" s="11"/>
      <c r="F46" s="11"/>
      <c r="G46" s="11"/>
    </row>
    <row r="47" spans="1:7" x14ac:dyDescent="0.2">
      <c r="A47" s="18" t="s">
        <v>33</v>
      </c>
      <c r="B47" s="18" t="s">
        <v>34</v>
      </c>
      <c r="C47" s="11"/>
      <c r="D47" s="11"/>
      <c r="E47" s="11"/>
      <c r="F47" s="11"/>
      <c r="G47" s="11"/>
    </row>
    <row r="48" spans="1:7" x14ac:dyDescent="0.2">
      <c r="A48" s="18" t="s">
        <v>35</v>
      </c>
      <c r="B48" s="18" t="s">
        <v>36</v>
      </c>
      <c r="C48" s="11"/>
      <c r="D48" s="11"/>
      <c r="E48" s="11"/>
      <c r="F48" s="11"/>
      <c r="G48" s="11"/>
    </row>
    <row r="49" spans="1:7" x14ac:dyDescent="0.2">
      <c r="A49" s="18" t="s">
        <v>37</v>
      </c>
      <c r="B49" s="18" t="s">
        <v>38</v>
      </c>
      <c r="C49" s="11"/>
      <c r="D49" s="11"/>
      <c r="E49" s="11"/>
      <c r="F49" s="11"/>
      <c r="G49" s="11"/>
    </row>
    <row r="50" spans="1:7" x14ac:dyDescent="0.2">
      <c r="A50" s="11" t="s">
        <v>39</v>
      </c>
      <c r="B50" s="11" t="s">
        <v>40</v>
      </c>
      <c r="C50" s="11"/>
      <c r="D50" s="11"/>
      <c r="E50" s="11"/>
      <c r="F50" s="11"/>
      <c r="G50" s="11"/>
    </row>
    <row r="51" spans="1:7" x14ac:dyDescent="0.2">
      <c r="A51" s="18" t="s">
        <v>41</v>
      </c>
      <c r="B51" s="20" t="s">
        <v>42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8/15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131</v>
      </c>
      <c r="B1" s="105"/>
      <c r="C1" s="105"/>
      <c r="D1" s="105"/>
      <c r="E1" s="105"/>
      <c r="F1" s="105"/>
      <c r="G1" s="105"/>
      <c r="H1" s="10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2"/>
      <c r="F4" s="22"/>
      <c r="G4" s="119" t="s">
        <v>48</v>
      </c>
      <c r="H4" s="12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48" x14ac:dyDescent="0.2">
      <c r="A5" s="109"/>
      <c r="B5" s="113"/>
      <c r="C5" s="115"/>
      <c r="D5" s="115"/>
      <c r="E5" s="25" t="s">
        <v>49</v>
      </c>
      <c r="F5" s="25" t="s">
        <v>50</v>
      </c>
      <c r="G5" s="25" t="s">
        <v>51</v>
      </c>
      <c r="H5" s="26" t="s">
        <v>52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10"/>
      <c r="B6" s="27" t="s">
        <v>53</v>
      </c>
      <c r="C6" s="27" t="s">
        <v>53</v>
      </c>
      <c r="D6" s="27" t="s">
        <v>53</v>
      </c>
      <c r="E6" s="28"/>
      <c r="F6" s="28"/>
      <c r="G6" s="29" t="s">
        <v>53</v>
      </c>
      <c r="H6" s="28" t="s">
        <v>53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54</v>
      </c>
      <c r="B8" s="81">
        <v>8</v>
      </c>
      <c r="C8" s="81">
        <v>6</v>
      </c>
      <c r="D8" s="81">
        <v>18</v>
      </c>
      <c r="E8" s="81">
        <v>4</v>
      </c>
      <c r="F8" s="81">
        <v>0</v>
      </c>
      <c r="G8" s="81">
        <f>E8+F8</f>
        <v>4</v>
      </c>
      <c r="H8" s="81">
        <v>14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55</v>
      </c>
      <c r="B9" s="81">
        <v>13</v>
      </c>
      <c r="C9" s="81">
        <v>2</v>
      </c>
      <c r="D9" s="81">
        <v>5</v>
      </c>
      <c r="E9" s="81">
        <v>4</v>
      </c>
      <c r="F9" s="81">
        <v>0</v>
      </c>
      <c r="G9" s="81">
        <f>E9+F9</f>
        <v>4</v>
      </c>
      <c r="H9" s="81">
        <v>0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56</v>
      </c>
      <c r="B10" s="81">
        <v>18</v>
      </c>
      <c r="C10" s="81">
        <v>7</v>
      </c>
      <c r="D10" s="81">
        <v>9</v>
      </c>
      <c r="E10" s="81">
        <v>2</v>
      </c>
      <c r="F10" s="81">
        <v>0</v>
      </c>
      <c r="G10" s="81">
        <f>E10+F10</f>
        <v>2</v>
      </c>
      <c r="H10" s="81">
        <v>4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57</v>
      </c>
      <c r="B11" s="81">
        <v>2</v>
      </c>
      <c r="C11" s="81">
        <v>0</v>
      </c>
      <c r="D11" s="81">
        <v>4</v>
      </c>
      <c r="E11" s="81">
        <v>0</v>
      </c>
      <c r="F11" s="81">
        <v>0</v>
      </c>
      <c r="G11" s="81">
        <f>E11+F11</f>
        <v>0</v>
      </c>
      <c r="H11" s="81">
        <v>4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6"/>
      <c r="B12" s="34"/>
      <c r="C12" s="34"/>
      <c r="D12" s="34"/>
      <c r="E12" s="34"/>
      <c r="F12" s="34"/>
      <c r="G12" s="34"/>
      <c r="H12" s="3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7" t="s">
        <v>58</v>
      </c>
      <c r="B13" s="81">
        <v>26</v>
      </c>
      <c r="C13" s="81">
        <v>18</v>
      </c>
      <c r="D13" s="81">
        <v>17</v>
      </c>
      <c r="E13" s="81">
        <v>13</v>
      </c>
      <c r="F13" s="81">
        <v>2</v>
      </c>
      <c r="G13" s="81">
        <f t="shared" ref="G13:G23" si="0">E13+F13</f>
        <v>15</v>
      </c>
      <c r="H13" s="81">
        <v>3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7" t="s">
        <v>59</v>
      </c>
      <c r="B14" s="81">
        <v>67</v>
      </c>
      <c r="C14" s="81">
        <v>12</v>
      </c>
      <c r="D14" s="81">
        <v>58</v>
      </c>
      <c r="E14" s="81">
        <v>48</v>
      </c>
      <c r="F14" s="81">
        <v>4</v>
      </c>
      <c r="G14" s="81">
        <f t="shared" si="0"/>
        <v>52</v>
      </c>
      <c r="H14" s="81">
        <v>5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7" t="s">
        <v>60</v>
      </c>
      <c r="B15" s="81">
        <v>93</v>
      </c>
      <c r="C15" s="81">
        <v>21</v>
      </c>
      <c r="D15" s="81">
        <v>161</v>
      </c>
      <c r="E15" s="81">
        <v>44</v>
      </c>
      <c r="F15" s="81">
        <v>16</v>
      </c>
      <c r="G15" s="81">
        <f t="shared" si="0"/>
        <v>60</v>
      </c>
      <c r="H15" s="81">
        <v>90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61</v>
      </c>
      <c r="B16" s="81">
        <v>64</v>
      </c>
      <c r="C16" s="81">
        <v>6</v>
      </c>
      <c r="D16" s="81">
        <v>74</v>
      </c>
      <c r="E16" s="81">
        <v>36</v>
      </c>
      <c r="F16" s="81">
        <v>20</v>
      </c>
      <c r="G16" s="81">
        <f t="shared" si="0"/>
        <v>56</v>
      </c>
      <c r="H16" s="81">
        <v>10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7" t="s">
        <v>62</v>
      </c>
      <c r="B17" s="81">
        <v>96</v>
      </c>
      <c r="C17" s="81">
        <v>16</v>
      </c>
      <c r="D17" s="81">
        <v>166</v>
      </c>
      <c r="E17" s="81">
        <v>62</v>
      </c>
      <c r="F17" s="81">
        <v>8</v>
      </c>
      <c r="G17" s="81">
        <f t="shared" si="0"/>
        <v>70</v>
      </c>
      <c r="H17" s="81">
        <v>85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7" t="s">
        <v>63</v>
      </c>
      <c r="B18" s="81">
        <v>17</v>
      </c>
      <c r="C18" s="81">
        <v>9</v>
      </c>
      <c r="D18" s="81">
        <v>22</v>
      </c>
      <c r="E18" s="81">
        <v>13</v>
      </c>
      <c r="F18" s="81">
        <v>0</v>
      </c>
      <c r="G18" s="81">
        <f t="shared" si="0"/>
        <v>13</v>
      </c>
      <c r="H18" s="81">
        <v>9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7" t="s">
        <v>64</v>
      </c>
      <c r="B19" s="81">
        <v>70</v>
      </c>
      <c r="C19" s="81">
        <v>17</v>
      </c>
      <c r="D19" s="81">
        <v>94</v>
      </c>
      <c r="E19" s="81">
        <v>42</v>
      </c>
      <c r="F19" s="81">
        <v>8</v>
      </c>
      <c r="G19" s="81">
        <f t="shared" si="0"/>
        <v>50</v>
      </c>
      <c r="H19" s="81">
        <v>40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37" t="s">
        <v>65</v>
      </c>
      <c r="B20" s="81">
        <v>135</v>
      </c>
      <c r="C20" s="81">
        <v>20</v>
      </c>
      <c r="D20" s="81">
        <v>136</v>
      </c>
      <c r="E20" s="81">
        <v>117</v>
      </c>
      <c r="F20" s="81">
        <v>8</v>
      </c>
      <c r="G20" s="81">
        <f t="shared" si="0"/>
        <v>125</v>
      </c>
      <c r="H20" s="81">
        <v>7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37" t="s">
        <v>66</v>
      </c>
      <c r="B21" s="81">
        <v>195</v>
      </c>
      <c r="C21" s="81">
        <v>11</v>
      </c>
      <c r="D21" s="81">
        <v>209</v>
      </c>
      <c r="E21" s="81">
        <v>179</v>
      </c>
      <c r="F21" s="81">
        <v>2</v>
      </c>
      <c r="G21" s="81">
        <f t="shared" si="0"/>
        <v>181</v>
      </c>
      <c r="H21" s="81">
        <v>8</v>
      </c>
      <c r="I21" s="35"/>
      <c r="J21" s="35"/>
      <c r="K21" s="35"/>
      <c r="L21" s="35"/>
      <c r="M21" s="3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37" t="s">
        <v>67</v>
      </c>
      <c r="B22" s="81">
        <v>10</v>
      </c>
      <c r="C22" s="81">
        <v>4</v>
      </c>
      <c r="D22" s="81">
        <v>23</v>
      </c>
      <c r="E22" s="81">
        <v>3</v>
      </c>
      <c r="F22" s="81">
        <v>6</v>
      </c>
      <c r="G22" s="81">
        <f t="shared" si="0"/>
        <v>9</v>
      </c>
      <c r="H22" s="81">
        <v>10</v>
      </c>
      <c r="I22" s="35"/>
      <c r="J22" s="35"/>
      <c r="K22" s="35"/>
      <c r="L22" s="35"/>
      <c r="M22" s="3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37" t="s">
        <v>68</v>
      </c>
      <c r="B23" s="81">
        <v>59</v>
      </c>
      <c r="C23" s="81">
        <v>1</v>
      </c>
      <c r="D23" s="81">
        <v>61</v>
      </c>
      <c r="E23" s="81">
        <v>46</v>
      </c>
      <c r="F23" s="81">
        <v>0</v>
      </c>
      <c r="G23" s="81">
        <f t="shared" si="0"/>
        <v>46</v>
      </c>
      <c r="H23" s="81">
        <v>15</v>
      </c>
      <c r="I23" s="35"/>
      <c r="J23" s="35"/>
      <c r="K23" s="35"/>
      <c r="L23" s="35"/>
      <c r="M23" s="3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37"/>
      <c r="B24" s="34"/>
      <c r="C24" s="34"/>
      <c r="D24" s="34"/>
      <c r="E24" s="34"/>
      <c r="F24" s="34"/>
      <c r="G24" s="34"/>
      <c r="H24" s="3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38" t="s">
        <v>101</v>
      </c>
      <c r="B25" s="81">
        <v>873</v>
      </c>
      <c r="C25" s="81">
        <v>150</v>
      </c>
      <c r="D25" s="81">
        <v>1057</v>
      </c>
      <c r="E25" s="81">
        <v>613</v>
      </c>
      <c r="F25" s="81">
        <v>74</v>
      </c>
      <c r="G25" s="81">
        <f>E25+F25</f>
        <v>687</v>
      </c>
      <c r="H25" s="81">
        <v>304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2">
      <c r="A26" s="39"/>
      <c r="B26" s="34"/>
      <c r="C26" s="34"/>
      <c r="D26" s="34"/>
      <c r="E26" s="34"/>
      <c r="F26" s="34"/>
      <c r="G26" s="34"/>
      <c r="H26" s="3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2">
      <c r="A27" s="40" t="s">
        <v>107</v>
      </c>
      <c r="B27" s="81">
        <v>5886</v>
      </c>
      <c r="C27" s="81">
        <v>1172</v>
      </c>
      <c r="D27" s="81">
        <v>7855</v>
      </c>
      <c r="E27" s="81">
        <v>3616</v>
      </c>
      <c r="F27" s="81">
        <v>652</v>
      </c>
      <c r="G27" s="81">
        <f>E27+F27</f>
        <v>4268</v>
      </c>
      <c r="H27" s="81">
        <v>2890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2">
      <c r="A28" s="40" t="s">
        <v>69</v>
      </c>
      <c r="B28" s="34"/>
      <c r="C28" s="34"/>
      <c r="D28" s="34"/>
      <c r="E28" s="34"/>
      <c r="F28" s="34"/>
      <c r="G28" s="34"/>
      <c r="H28" s="3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2">
      <c r="A29" s="41" t="s">
        <v>108</v>
      </c>
      <c r="B29" s="81">
        <v>5536</v>
      </c>
      <c r="C29" s="81">
        <v>1293</v>
      </c>
      <c r="D29" s="81">
        <v>7891</v>
      </c>
      <c r="E29" s="81">
        <v>3371</v>
      </c>
      <c r="F29" s="81">
        <v>654</v>
      </c>
      <c r="G29" s="81">
        <f>E29+F29</f>
        <v>4025</v>
      </c>
      <c r="H29" s="81">
        <v>3221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2">
      <c r="A30" s="41" t="s">
        <v>70</v>
      </c>
      <c r="B30" s="81">
        <f>(B27)-(B29)</f>
        <v>350</v>
      </c>
      <c r="C30" s="81">
        <f>(C27)-(C29)</f>
        <v>-121</v>
      </c>
      <c r="D30" s="81">
        <f>(D27)-(D29)</f>
        <v>-36</v>
      </c>
      <c r="E30" s="81">
        <f>(E27)-(E29)</f>
        <v>245</v>
      </c>
      <c r="F30" s="81">
        <f>(F27)-(F29)</f>
        <v>-2</v>
      </c>
      <c r="G30" s="81">
        <f>E30+F30</f>
        <v>243</v>
      </c>
      <c r="H30" s="81">
        <f>(H27)-(H29)</f>
        <v>-331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2">
      <c r="A31" s="42" t="s">
        <v>71</v>
      </c>
      <c r="B31" s="82">
        <f t="shared" ref="B31:H31" si="1">((B30/B29)*100)</f>
        <v>6.3222543352601166</v>
      </c>
      <c r="C31" s="82">
        <f t="shared" si="1"/>
        <v>-9.3580819798917254</v>
      </c>
      <c r="D31" s="82">
        <f t="shared" si="1"/>
        <v>-0.45621594221264733</v>
      </c>
      <c r="E31" s="82">
        <f t="shared" si="1"/>
        <v>7.2678730347078018</v>
      </c>
      <c r="F31" s="82">
        <f t="shared" si="1"/>
        <v>-0.3058103975535168</v>
      </c>
      <c r="G31" s="82">
        <f t="shared" si="1"/>
        <v>6.037267080745341</v>
      </c>
      <c r="H31" s="82">
        <f t="shared" si="1"/>
        <v>-10.276311704439616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">
      <c r="A32" s="24"/>
      <c r="B32" s="24"/>
      <c r="C32" s="24"/>
      <c r="D32" s="24"/>
      <c r="E32" s="24"/>
      <c r="F32" s="24"/>
      <c r="G32" s="24"/>
      <c r="H32" s="4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">
      <c r="A34" s="23" t="s">
        <v>72</v>
      </c>
      <c r="B34" s="23"/>
      <c r="C34" s="23"/>
      <c r="D34" s="23"/>
      <c r="E34" s="23"/>
      <c r="F34" s="23"/>
      <c r="G34" s="23"/>
      <c r="H34" s="23"/>
      <c r="I34" s="45"/>
      <c r="J34" s="45"/>
      <c r="K34" s="45"/>
      <c r="L34" s="45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109</v>
      </c>
      <c r="B1" s="124"/>
      <c r="C1" s="124"/>
      <c r="D1" s="124"/>
      <c r="E1" s="124"/>
      <c r="F1" s="124"/>
      <c r="G1" s="124"/>
      <c r="H1" s="48"/>
    </row>
    <row r="2" spans="1:26" x14ac:dyDescent="0.2">
      <c r="A2" s="125"/>
      <c r="B2" s="125"/>
      <c r="C2" s="125"/>
      <c r="D2" s="125"/>
      <c r="E2" s="125"/>
      <c r="F2" s="125"/>
      <c r="G2" s="125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50"/>
    </row>
    <row r="4" spans="1:26" x14ac:dyDescent="0.2">
      <c r="A4" s="127"/>
      <c r="B4" s="132"/>
      <c r="C4" s="133"/>
      <c r="D4" s="133"/>
      <c r="E4" s="133"/>
      <c r="F4" s="133"/>
      <c r="G4" s="134"/>
      <c r="H4" s="50"/>
    </row>
    <row r="5" spans="1:26" x14ac:dyDescent="0.2">
      <c r="A5" s="127"/>
      <c r="B5" s="135" t="s">
        <v>110</v>
      </c>
      <c r="C5" s="135" t="s">
        <v>111</v>
      </c>
      <c r="D5" s="138" t="s">
        <v>103</v>
      </c>
      <c r="E5" s="139" t="s">
        <v>112</v>
      </c>
      <c r="F5" s="140"/>
      <c r="G5" s="140"/>
      <c r="H5" s="50"/>
    </row>
    <row r="6" spans="1:26" x14ac:dyDescent="0.2">
      <c r="A6" s="127"/>
      <c r="B6" s="136"/>
      <c r="C6" s="136"/>
      <c r="D6" s="136"/>
      <c r="E6" s="141">
        <v>2015</v>
      </c>
      <c r="F6" s="141">
        <v>2014</v>
      </c>
      <c r="G6" s="121" t="s">
        <v>104</v>
      </c>
      <c r="H6" s="50"/>
    </row>
    <row r="7" spans="1:26" x14ac:dyDescent="0.2">
      <c r="A7" s="128"/>
      <c r="B7" s="137"/>
      <c r="C7" s="137"/>
      <c r="D7" s="137"/>
      <c r="E7" s="142"/>
      <c r="F7" s="142"/>
      <c r="G7" s="122"/>
      <c r="H7" s="50"/>
    </row>
    <row r="8" spans="1:26" x14ac:dyDescent="0.2">
      <c r="A8" s="51"/>
      <c r="B8" s="23"/>
      <c r="C8" s="23"/>
      <c r="D8" s="23"/>
      <c r="E8" s="23"/>
      <c r="F8" s="23"/>
      <c r="G8" s="23"/>
    </row>
    <row r="9" spans="1:26" x14ac:dyDescent="0.2">
      <c r="A9" s="52" t="s">
        <v>74</v>
      </c>
      <c r="B9" s="83">
        <v>692</v>
      </c>
      <c r="C9" s="84">
        <v>558</v>
      </c>
      <c r="D9" s="85">
        <f>IF(AND(C9&gt;0,B9&gt;0),(B9/C9%)-100,"x  ")</f>
        <v>24.014336917562716</v>
      </c>
      <c r="E9" s="83">
        <v>4280</v>
      </c>
      <c r="F9" s="84">
        <v>4040</v>
      </c>
      <c r="G9" s="85">
        <f>IF(AND(F9&gt;0,E9&gt;0),(E9/F9%)-100,"x  ")</f>
        <v>5.9405940594059388</v>
      </c>
      <c r="H9" s="50"/>
    </row>
    <row r="10" spans="1:26" x14ac:dyDescent="0.2">
      <c r="A10" s="56" t="s">
        <v>75</v>
      </c>
      <c r="B10" s="53"/>
      <c r="C10" s="54"/>
      <c r="D10" s="55"/>
      <c r="E10" s="53"/>
      <c r="F10" s="54"/>
      <c r="G10" s="55"/>
      <c r="H10" s="50"/>
    </row>
    <row r="11" spans="1:26" hidden="1" x14ac:dyDescent="0.2">
      <c r="A11" s="56" t="s">
        <v>76</v>
      </c>
      <c r="B11" s="83">
        <v>613</v>
      </c>
      <c r="C11" s="84">
        <v>458</v>
      </c>
      <c r="D11" s="85">
        <f>IF(AND(C11&gt;0,B11&gt;0),(B11/C11%)-100,"x  ")</f>
        <v>33.842794759825324</v>
      </c>
      <c r="E11" s="83">
        <v>3616</v>
      </c>
      <c r="F11" s="84">
        <v>3371</v>
      </c>
      <c r="G11" s="85">
        <f>IF(AND(F11&gt;0,E11&gt;0),(E11/F11%)-100,"x  ")</f>
        <v>7.2678730347078044</v>
      </c>
      <c r="H11" s="50"/>
    </row>
    <row r="12" spans="1:26" hidden="1" x14ac:dyDescent="0.2">
      <c r="A12" s="56" t="s">
        <v>77</v>
      </c>
      <c r="B12" s="83">
        <v>37</v>
      </c>
      <c r="C12" s="84">
        <v>49</v>
      </c>
      <c r="D12" s="85">
        <f>IF(AND(C12&gt;0,B12&gt;0),(B12/C12%)-100,"x  ")</f>
        <v>-24.489795918367349</v>
      </c>
      <c r="E12" s="83">
        <v>326</v>
      </c>
      <c r="F12" s="84">
        <v>327</v>
      </c>
      <c r="G12" s="85">
        <f>IF(AND(F12&gt;0,E12&gt;0),(E12/F12%)-100,"x  ")</f>
        <v>-0.30581039755351469</v>
      </c>
      <c r="H12" s="50"/>
    </row>
    <row r="13" spans="1:26" x14ac:dyDescent="0.2">
      <c r="A13" s="56" t="s">
        <v>78</v>
      </c>
      <c r="B13" s="83">
        <f>(B11)+(B12)</f>
        <v>650</v>
      </c>
      <c r="C13" s="84">
        <f>(C11)+(C12)</f>
        <v>507</v>
      </c>
      <c r="D13" s="85">
        <f>IF(AND(C13&gt;0,B13&gt;0),(B13/C13%)-100,"x  ")</f>
        <v>28.205128205128204</v>
      </c>
      <c r="E13" s="83">
        <f>(E11)+(E12)</f>
        <v>3942</v>
      </c>
      <c r="F13" s="84">
        <f>(F11)+(F12)</f>
        <v>3698</v>
      </c>
      <c r="G13" s="85">
        <f>IF(AND(F13&gt;0,E13&gt;0),(E13/F13%)-100,"x  ")</f>
        <v>6.5981611681990415</v>
      </c>
      <c r="H13" s="57"/>
    </row>
    <row r="14" spans="1:26" x14ac:dyDescent="0.2">
      <c r="A14" s="56" t="s">
        <v>79</v>
      </c>
      <c r="B14" s="83">
        <v>42</v>
      </c>
      <c r="C14" s="84">
        <v>51</v>
      </c>
      <c r="D14" s="85">
        <f>IF(AND(C14&gt;0,B14&gt;0),(B14/C14%)-100,"x  ")</f>
        <v>-17.64705882352942</v>
      </c>
      <c r="E14" s="83">
        <v>338</v>
      </c>
      <c r="F14" s="84">
        <v>342</v>
      </c>
      <c r="G14" s="85">
        <f>IF(AND(F14&gt;0,E14&gt;0),(E14/F14%)-100,"x  ")</f>
        <v>-1.1695906432748586</v>
      </c>
      <c r="H14" s="58"/>
    </row>
    <row r="15" spans="1:26" x14ac:dyDescent="0.2">
      <c r="A15" s="56" t="s">
        <v>80</v>
      </c>
      <c r="B15" s="83">
        <v>15</v>
      </c>
      <c r="C15" s="84">
        <v>31</v>
      </c>
      <c r="D15" s="85">
        <f>IF(AND(C15&gt;0,B15&gt;0),(B15/C15%)-100,"x  ")</f>
        <v>-51.612903225806448</v>
      </c>
      <c r="E15" s="83">
        <v>200</v>
      </c>
      <c r="F15" s="84">
        <v>176</v>
      </c>
      <c r="G15" s="85">
        <f>IF(AND(F15&gt;0,E15&gt;0),(E15/F15%)-100,"x  ")</f>
        <v>13.63636363636364</v>
      </c>
      <c r="H15" s="50"/>
    </row>
    <row r="16" spans="1:26" x14ac:dyDescent="0.2">
      <c r="A16" s="56"/>
      <c r="B16" s="53"/>
      <c r="C16" s="54"/>
      <c r="D16" s="55"/>
      <c r="E16" s="59"/>
      <c r="F16" s="54"/>
      <c r="G16" s="55"/>
      <c r="H16" s="50"/>
    </row>
    <row r="17" spans="1:8" x14ac:dyDescent="0.2">
      <c r="A17" s="52" t="s">
        <v>81</v>
      </c>
      <c r="B17" s="86">
        <v>526.66999999999996</v>
      </c>
      <c r="C17" s="86">
        <v>553.46500000000003</v>
      </c>
      <c r="D17" s="85">
        <f>IF(AND(C17&gt;0,B17&gt;0),(B17/C17%)-100,"x  ")</f>
        <v>-4.841317879179357</v>
      </c>
      <c r="E17" s="83">
        <v>3794.5340000000001</v>
      </c>
      <c r="F17" s="84">
        <v>3782.0970000000002</v>
      </c>
      <c r="G17" s="85">
        <f>IF(AND(F17&gt;0,E17&gt;0),(E17/F17%)-100,"x  ")</f>
        <v>0.32883873681716125</v>
      </c>
      <c r="H17" s="50"/>
    </row>
    <row r="18" spans="1:8" hidden="1" x14ac:dyDescent="0.2">
      <c r="A18" s="61" t="s">
        <v>82</v>
      </c>
      <c r="B18" s="86">
        <v>378.08</v>
      </c>
      <c r="C18" s="86">
        <v>312.07299999999998</v>
      </c>
      <c r="D18" s="85">
        <f>IF(AND(C18&gt;0,B18&gt;0),(B18/C18%)-100,"x  ")</f>
        <v>21.151140918951654</v>
      </c>
      <c r="E18" s="83">
        <v>2404.7539999999999</v>
      </c>
      <c r="F18" s="84">
        <v>2272.4929999999999</v>
      </c>
      <c r="G18" s="85">
        <f>IF(AND(F18&gt;0,E18&gt;0),(E18/F18%)-100,"x  ")</f>
        <v>5.8200839342519401</v>
      </c>
      <c r="H18" s="50"/>
    </row>
    <row r="19" spans="1:8" hidden="1" x14ac:dyDescent="0.2">
      <c r="A19" s="61" t="s">
        <v>83</v>
      </c>
      <c r="B19" s="86">
        <v>35.622</v>
      </c>
      <c r="C19" s="86">
        <v>51.399000000000001</v>
      </c>
      <c r="D19" s="85">
        <f>IF(AND(C19&gt;0,B19&gt;0),(B19/C19%)-100,"x  ")</f>
        <v>-30.695149711083886</v>
      </c>
      <c r="E19" s="83">
        <v>321.73399999999998</v>
      </c>
      <c r="F19" s="84">
        <v>322.149</v>
      </c>
      <c r="G19" s="85">
        <f>IF(AND(F19&gt;0,E19&gt;0),(E19/F19%)-100,"x  ")</f>
        <v>-0.12882237722297418</v>
      </c>
      <c r="H19" s="50"/>
    </row>
    <row r="20" spans="1:8" x14ac:dyDescent="0.2">
      <c r="A20" s="61" t="s">
        <v>84</v>
      </c>
      <c r="B20" s="87">
        <f>(B18)+(B19)</f>
        <v>413.702</v>
      </c>
      <c r="C20" s="87">
        <f>(C18)+(C19)</f>
        <v>363.47199999999998</v>
      </c>
      <c r="D20" s="85">
        <f>IF(AND(C20&gt;0,B20&gt;0),(B20/C20%)-100,"x  ")</f>
        <v>13.819496412378399</v>
      </c>
      <c r="E20" s="83">
        <f>(E18)+(E19)</f>
        <v>2726.4879999999998</v>
      </c>
      <c r="F20" s="84">
        <f>(F18)+(F19)</f>
        <v>2594.6419999999998</v>
      </c>
      <c r="G20" s="85">
        <f>IF(AND(F20&gt;0,E20&gt;0),(E20/F20%)-100,"x  ")</f>
        <v>5.0814717406100698</v>
      </c>
      <c r="H20" s="57"/>
    </row>
    <row r="21" spans="1:8" x14ac:dyDescent="0.2">
      <c r="A21" s="61" t="s">
        <v>85</v>
      </c>
      <c r="B21" s="86">
        <v>112.968</v>
      </c>
      <c r="C21" s="86">
        <v>189.99299999999999</v>
      </c>
      <c r="D21" s="85">
        <f>IF(AND(C21&gt;0,B21&gt;0),(B21/C21%)-100,"x  ")</f>
        <v>-40.540967298795216</v>
      </c>
      <c r="E21" s="83">
        <v>1068.046</v>
      </c>
      <c r="F21" s="84">
        <v>1187.4549999999999</v>
      </c>
      <c r="G21" s="85">
        <f>IF(AND(F21&gt;0,E21&gt;0),(E21/F21%)-100,"x  ")</f>
        <v>-10.055875801609318</v>
      </c>
      <c r="H21" s="50"/>
    </row>
    <row r="22" spans="1:8" x14ac:dyDescent="0.2">
      <c r="A22" s="56"/>
      <c r="B22" s="59"/>
      <c r="C22" s="62"/>
      <c r="D22" s="55"/>
      <c r="E22" s="59"/>
      <c r="F22" s="54"/>
      <c r="G22" s="55"/>
      <c r="H22" s="50"/>
    </row>
    <row r="23" spans="1:8" x14ac:dyDescent="0.2">
      <c r="A23" s="52" t="s">
        <v>86</v>
      </c>
      <c r="B23" s="86">
        <v>143.261</v>
      </c>
      <c r="C23" s="86">
        <v>142.03200000000001</v>
      </c>
      <c r="D23" s="85">
        <f>IF(AND(C23&gt;0,B23&gt;0),(B23/C23%)-100,"x  ")</f>
        <v>0.86529796102286127</v>
      </c>
      <c r="E23" s="83">
        <v>1027.5450000000001</v>
      </c>
      <c r="F23" s="84">
        <v>1008.646</v>
      </c>
      <c r="G23" s="85">
        <f>IF(AND(F23&gt;0,E23&gt;0),(E23/F23%)-100,"x  ")</f>
        <v>1.8736999898874558</v>
      </c>
      <c r="H23" s="50"/>
    </row>
    <row r="24" spans="1:8" x14ac:dyDescent="0.2">
      <c r="A24" s="56" t="s">
        <v>87</v>
      </c>
      <c r="B24" s="63"/>
      <c r="C24" s="64"/>
      <c r="D24" s="55"/>
      <c r="E24" s="63"/>
      <c r="F24" s="64"/>
      <c r="G24" s="55"/>
      <c r="H24" s="50"/>
    </row>
    <row r="25" spans="1:8" hidden="1" x14ac:dyDescent="0.2">
      <c r="A25" s="61" t="s">
        <v>88</v>
      </c>
      <c r="B25" s="86">
        <v>98.286000000000001</v>
      </c>
      <c r="C25" s="86">
        <v>81.186000000000007</v>
      </c>
      <c r="D25" s="85">
        <f>IF(AND(C25&gt;0,B25&gt;0),(B25/C25%)-100,"x  ")</f>
        <v>21.06274480821817</v>
      </c>
      <c r="E25" s="83">
        <v>630.71500000000003</v>
      </c>
      <c r="F25" s="84">
        <v>602.55799999999999</v>
      </c>
      <c r="G25" s="85">
        <f>IF(AND(F25&gt;0,E25&gt;0),(E25/F25%)-100,"x  ")</f>
        <v>4.6729111554406444</v>
      </c>
      <c r="H25" s="50"/>
    </row>
    <row r="26" spans="1:8" hidden="1" x14ac:dyDescent="0.2">
      <c r="A26" s="61" t="s">
        <v>89</v>
      </c>
      <c r="B26" s="86">
        <v>11.105</v>
      </c>
      <c r="C26" s="86">
        <v>13.084</v>
      </c>
      <c r="D26" s="85">
        <f>IF(AND(C26&gt;0,B26&gt;0),(B26/C26%)-100,"x  ")</f>
        <v>-15.125343931519396</v>
      </c>
      <c r="E26" s="83">
        <v>91.117999999999995</v>
      </c>
      <c r="F26" s="84">
        <v>88.721000000000004</v>
      </c>
      <c r="G26" s="85">
        <f>IF(AND(F26&gt;0,E26&gt;0),(E26/F26%)-100,"x  ")</f>
        <v>2.7017278885494846</v>
      </c>
      <c r="H26" s="50"/>
    </row>
    <row r="27" spans="1:8" x14ac:dyDescent="0.2">
      <c r="A27" s="56" t="s">
        <v>78</v>
      </c>
      <c r="B27" s="86">
        <f>(B25)+(B26)</f>
        <v>109.39100000000001</v>
      </c>
      <c r="C27" s="86">
        <f>(C25)+(C26)</f>
        <v>94.27000000000001</v>
      </c>
      <c r="D27" s="85">
        <f>IF(AND(C27&gt;0,B27&gt;0),(B27/C27%)-100,"x  ")</f>
        <v>16.040097592022903</v>
      </c>
      <c r="E27" s="83">
        <f>(E25)+(E26)</f>
        <v>721.83300000000008</v>
      </c>
      <c r="F27" s="84">
        <f>(F25)+(F26)</f>
        <v>691.279</v>
      </c>
      <c r="G27" s="85">
        <f>IF(AND(F27&gt;0,E27&gt;0),(E27/F27%)-100,"x  ")</f>
        <v>4.4199230701352263</v>
      </c>
      <c r="H27" s="57"/>
    </row>
    <row r="28" spans="1:8" x14ac:dyDescent="0.2">
      <c r="A28" s="56" t="s">
        <v>79</v>
      </c>
      <c r="B28" s="86">
        <v>33.869999999999997</v>
      </c>
      <c r="C28" s="86">
        <v>47.762</v>
      </c>
      <c r="D28" s="85">
        <f>IF(AND(C28&gt;0,B28&gt;0),(B28/C28%)-100,"x  ")</f>
        <v>-29.085884175704535</v>
      </c>
      <c r="E28" s="83">
        <v>305.71199999999999</v>
      </c>
      <c r="F28" s="84">
        <v>317.36700000000002</v>
      </c>
      <c r="G28" s="85">
        <f>IF(AND(F28&gt;0,E28&gt;0),(E28/F28%)-100,"x  ")</f>
        <v>-3.6724045033037527</v>
      </c>
      <c r="H28" s="50"/>
    </row>
    <row r="29" spans="1:8" x14ac:dyDescent="0.2">
      <c r="A29" s="56"/>
      <c r="B29" s="59"/>
      <c r="C29" s="62"/>
      <c r="D29" s="55"/>
      <c r="E29" s="59"/>
      <c r="F29" s="54"/>
      <c r="G29" s="55"/>
      <c r="H29" s="50"/>
    </row>
    <row r="30" spans="1:8" x14ac:dyDescent="0.2">
      <c r="A30" s="52" t="s">
        <v>46</v>
      </c>
      <c r="B30" s="86">
        <v>991</v>
      </c>
      <c r="C30" s="86">
        <v>1054</v>
      </c>
      <c r="D30" s="85">
        <f>IF(AND(C30&gt;0,B30&gt;0),(B30/C30%)-100,"x  ")</f>
        <v>-5.9772296015180189</v>
      </c>
      <c r="E30" s="83">
        <v>7158</v>
      </c>
      <c r="F30" s="84">
        <v>7246</v>
      </c>
      <c r="G30" s="85">
        <f>IF(AND(F30&gt;0,E30&gt;0),(E30/F30%)-100,"x  ")</f>
        <v>-1.2144631520838942</v>
      </c>
      <c r="H30" s="50"/>
    </row>
    <row r="31" spans="1:8" x14ac:dyDescent="0.2">
      <c r="A31" s="56" t="s">
        <v>90</v>
      </c>
      <c r="B31" s="65"/>
      <c r="C31" s="66"/>
      <c r="D31" s="55"/>
      <c r="E31" s="65"/>
      <c r="F31" s="54"/>
      <c r="G31" s="55"/>
      <c r="H31" s="58"/>
    </row>
    <row r="32" spans="1:8" hidden="1" x14ac:dyDescent="0.2">
      <c r="A32" s="61" t="s">
        <v>88</v>
      </c>
      <c r="B32" s="60"/>
      <c r="C32" s="60"/>
      <c r="D32" s="55"/>
      <c r="E32" s="53"/>
      <c r="F32" s="54"/>
      <c r="G32" s="55"/>
      <c r="H32" s="50"/>
    </row>
    <row r="33" spans="1:8" hidden="1" x14ac:dyDescent="0.2">
      <c r="A33" s="61" t="s">
        <v>89</v>
      </c>
      <c r="B33" s="60"/>
      <c r="C33" s="60"/>
      <c r="D33" s="55"/>
      <c r="E33" s="53"/>
      <c r="F33" s="54"/>
      <c r="G33" s="55"/>
      <c r="H33" s="50"/>
    </row>
    <row r="34" spans="1:8" x14ac:dyDescent="0.2">
      <c r="A34" s="67" t="s">
        <v>91</v>
      </c>
      <c r="B34" s="86">
        <f>B11+(B12*2)</f>
        <v>687</v>
      </c>
      <c r="C34" s="86">
        <f>C11+(C12*2)</f>
        <v>556</v>
      </c>
      <c r="D34" s="85">
        <f>IF(AND(C34&gt;0,B34&gt;0),(B34/C34%)-100,"x  ")</f>
        <v>23.561151079136692</v>
      </c>
      <c r="E34" s="83">
        <f>E11+(E12*2)</f>
        <v>4268</v>
      </c>
      <c r="F34" s="84">
        <f>F11+(F12*2)</f>
        <v>4025</v>
      </c>
      <c r="G34" s="85">
        <f>IF(AND(F34&gt;0,E34&gt;0),(E34/F34%)-100,"x  ")</f>
        <v>6.0372670807453375</v>
      </c>
      <c r="H34" s="57"/>
    </row>
    <row r="35" spans="1:8" x14ac:dyDescent="0.2">
      <c r="A35" s="68" t="s">
        <v>92</v>
      </c>
      <c r="B35" s="86">
        <f>(B30)-(B34)</f>
        <v>304</v>
      </c>
      <c r="C35" s="86">
        <f>(C30)-(C34)</f>
        <v>498</v>
      </c>
      <c r="D35" s="85">
        <f>IF(AND(C35&gt;0,B35&gt;0),(B35/C35%)-100,"x  ")</f>
        <v>-38.955823293172699</v>
      </c>
      <c r="E35" s="83">
        <f>(E30)-(E34)</f>
        <v>2890</v>
      </c>
      <c r="F35" s="84">
        <f>(F30)-(F34)</f>
        <v>3221</v>
      </c>
      <c r="G35" s="85">
        <f>IF(AND(F35&gt;0,E35&gt;0),(E35/F35%)-100,"x  ")</f>
        <v>-10.276311704439621</v>
      </c>
      <c r="H35" s="58"/>
    </row>
    <row r="36" spans="1:8" x14ac:dyDescent="0.2">
      <c r="A36" s="56" t="s">
        <v>93</v>
      </c>
      <c r="B36" s="86">
        <v>138</v>
      </c>
      <c r="C36" s="86">
        <v>226</v>
      </c>
      <c r="D36" s="85">
        <f>IF(AND(C36&gt;0,B36&gt;0),(B36/C36%)-100,"x  ")</f>
        <v>-38.938053097345126</v>
      </c>
      <c r="E36" s="83">
        <v>1254</v>
      </c>
      <c r="F36" s="84">
        <v>1173</v>
      </c>
      <c r="G36" s="85">
        <f>IF(AND(F36&gt;0,E36&gt;0),(E36/F36%)-100,"x  ")</f>
        <v>6.9053708439897719</v>
      </c>
      <c r="H36" s="50"/>
    </row>
    <row r="37" spans="1:8" x14ac:dyDescent="0.2">
      <c r="A37" s="56"/>
      <c r="B37" s="59"/>
      <c r="C37" s="62"/>
      <c r="D37" s="55"/>
      <c r="E37" s="59"/>
      <c r="F37" s="54"/>
      <c r="G37" s="55"/>
      <c r="H37" s="50"/>
    </row>
    <row r="38" spans="1:8" x14ac:dyDescent="0.2">
      <c r="A38" s="52" t="s">
        <v>94</v>
      </c>
      <c r="B38" s="87">
        <v>106.125</v>
      </c>
      <c r="C38" s="87">
        <v>104.93600000000001</v>
      </c>
      <c r="D38" s="85">
        <f>IF(AND(C38&gt;0,B38&gt;0),(B38/C38%)-100,"x  ")</f>
        <v>1.1330715864908001</v>
      </c>
      <c r="E38" s="83">
        <v>724.14700000000005</v>
      </c>
      <c r="F38" s="84">
        <v>711.096</v>
      </c>
      <c r="G38" s="85">
        <f>IF(AND(F38&gt;0,E38&gt;0),(E38/F38%)-100,"x  ")</f>
        <v>1.8353358758873668</v>
      </c>
      <c r="H38" s="50"/>
    </row>
    <row r="39" spans="1:8" x14ac:dyDescent="0.2">
      <c r="A39" s="56" t="s">
        <v>90</v>
      </c>
      <c r="B39" s="63"/>
      <c r="C39" s="64"/>
      <c r="D39" s="55"/>
      <c r="E39" s="63"/>
      <c r="F39" s="64"/>
      <c r="G39" s="55"/>
      <c r="H39" s="50"/>
    </row>
    <row r="40" spans="1:8" hidden="1" x14ac:dyDescent="0.2">
      <c r="A40" s="61" t="s">
        <v>88</v>
      </c>
      <c r="B40" s="86">
        <v>77.971000000000004</v>
      </c>
      <c r="C40" s="86">
        <v>57.912999999999997</v>
      </c>
      <c r="D40" s="85">
        <f>IF(AND(C40&gt;0,B40&gt;0),(B40/C40%)-100,"x  ")</f>
        <v>34.634710686719757</v>
      </c>
      <c r="E40" s="83">
        <v>457.28500000000003</v>
      </c>
      <c r="F40" s="84">
        <v>424.90600000000001</v>
      </c>
      <c r="G40" s="85">
        <f>IF(AND(F40&gt;0,E40&gt;0),(E40/F40%)-100,"x  ")</f>
        <v>7.6202736605272747</v>
      </c>
      <c r="H40" s="50"/>
    </row>
    <row r="41" spans="1:8" hidden="1" x14ac:dyDescent="0.2">
      <c r="A41" s="61" t="s">
        <v>89</v>
      </c>
      <c r="B41" s="86">
        <v>6.8849999999999998</v>
      </c>
      <c r="C41" s="86">
        <v>9.8019999999999996</v>
      </c>
      <c r="D41" s="85">
        <f>IF(AND(C41&gt;0,B41&gt;0),(B41/C41%)-100,"x  ")</f>
        <v>-29.759232809630689</v>
      </c>
      <c r="E41" s="83">
        <v>62.893000000000001</v>
      </c>
      <c r="F41" s="84">
        <v>62.831000000000003</v>
      </c>
      <c r="G41" s="85">
        <f>IF(AND(F41&gt;0,E41&gt;0),(E41/F41%)-100,"x  ")</f>
        <v>9.8677404465945529E-2</v>
      </c>
      <c r="H41" s="50"/>
    </row>
    <row r="42" spans="1:8" x14ac:dyDescent="0.2">
      <c r="A42" s="56" t="s">
        <v>91</v>
      </c>
      <c r="B42" s="87">
        <f>(B40)+(B41)</f>
        <v>84.856000000000009</v>
      </c>
      <c r="C42" s="87">
        <f>(C40)+(C41)</f>
        <v>67.715000000000003</v>
      </c>
      <c r="D42" s="85">
        <f>IF(AND(C42&gt;0,B42&gt;0),(B42/C42%)-100,"x  ")</f>
        <v>25.313446060695568</v>
      </c>
      <c r="E42" s="83">
        <f>(E40)+(E41)</f>
        <v>520.178</v>
      </c>
      <c r="F42" s="84">
        <f>(F40)+(F41)</f>
        <v>487.73700000000002</v>
      </c>
      <c r="G42" s="85">
        <f>IF(AND(F42&gt;0,E42&gt;0),(E42/F42%)-100,"x  ")</f>
        <v>6.6513305326436125</v>
      </c>
      <c r="H42" s="57"/>
    </row>
    <row r="43" spans="1:8" x14ac:dyDescent="0.2">
      <c r="A43" s="68" t="s">
        <v>92</v>
      </c>
      <c r="B43" s="86">
        <v>21.268999999999998</v>
      </c>
      <c r="C43" s="86">
        <v>37.220999999999997</v>
      </c>
      <c r="D43" s="85">
        <f>IF(AND(C43&gt;0,B43&gt;0),(B43/C43%)-100,"x  ")</f>
        <v>-42.857526665054678</v>
      </c>
      <c r="E43" s="83">
        <v>203.96899999999999</v>
      </c>
      <c r="F43" s="84">
        <v>223.35900000000001</v>
      </c>
      <c r="G43" s="85">
        <f>IF(AND(F43&gt;0,E43&gt;0),(E43/F43%)-100,"x  ")</f>
        <v>-8.6810918745159142</v>
      </c>
      <c r="H43" s="50"/>
    </row>
    <row r="44" spans="1:8" x14ac:dyDescent="0.2">
      <c r="A44" s="56" t="s">
        <v>93</v>
      </c>
      <c r="B44" s="86">
        <v>9.7260000000000009</v>
      </c>
      <c r="C44" s="86">
        <v>20.254999999999999</v>
      </c>
      <c r="D44" s="85">
        <f>IF(AND(C44&gt;0,B44&gt;0),(B44/C44%)-100,"x  ")</f>
        <v>-51.982226610713397</v>
      </c>
      <c r="E44" s="83">
        <v>102.04900000000001</v>
      </c>
      <c r="F44" s="84">
        <v>98.819000000000003</v>
      </c>
      <c r="G44" s="85">
        <f>IF(AND(F44&gt;0,E44&gt;0),(E44/F44%)-100,"x  ")</f>
        <v>3.2686021918861741</v>
      </c>
      <c r="H44" s="50"/>
    </row>
    <row r="45" spans="1:8" x14ac:dyDescent="0.2">
      <c r="A45" s="56"/>
      <c r="B45" s="59"/>
      <c r="C45" s="62"/>
      <c r="D45" s="55"/>
      <c r="E45" s="59"/>
      <c r="F45" s="54"/>
      <c r="G45" s="55"/>
      <c r="H45" s="50"/>
    </row>
    <row r="46" spans="1:8" x14ac:dyDescent="0.2">
      <c r="A46" s="52" t="s">
        <v>95</v>
      </c>
      <c r="B46" s="87">
        <v>4443</v>
      </c>
      <c r="C46" s="87">
        <v>4311</v>
      </c>
      <c r="D46" s="85">
        <f>IF(AND(C46&gt;0,B46&gt;0),(B46/C46%)-100,"x  ")</f>
        <v>3.0619345859429359</v>
      </c>
      <c r="E46" s="83">
        <v>30604</v>
      </c>
      <c r="F46" s="84">
        <v>29779</v>
      </c>
      <c r="G46" s="85">
        <f>IF(AND(F46&gt;0,E46&gt;0),(E46/F46%)-100,"x  ")</f>
        <v>2.770408677255773</v>
      </c>
      <c r="H46" s="50"/>
    </row>
    <row r="47" spans="1:8" x14ac:dyDescent="0.2">
      <c r="A47" s="56" t="s">
        <v>90</v>
      </c>
      <c r="B47" s="53"/>
      <c r="C47" s="54"/>
      <c r="D47" s="55"/>
      <c r="E47" s="53"/>
      <c r="F47" s="54"/>
      <c r="G47" s="55"/>
      <c r="H47" s="50"/>
    </row>
    <row r="48" spans="1:8" hidden="1" x14ac:dyDescent="0.2">
      <c r="A48" s="61" t="s">
        <v>88</v>
      </c>
      <c r="B48" s="86">
        <v>3198</v>
      </c>
      <c r="C48" s="86">
        <v>2446</v>
      </c>
      <c r="D48" s="85">
        <f>IF(AND(C48&gt;0,B48&gt;0),(B48/C48%)-100,"x  ")</f>
        <v>30.744071954210966</v>
      </c>
      <c r="E48" s="83">
        <v>19048</v>
      </c>
      <c r="F48" s="84">
        <v>17892</v>
      </c>
      <c r="G48" s="85">
        <f>IF(AND(F48&gt;0,E48&gt;0),(E48/F48%)-100,"x  ")</f>
        <v>6.4609881511290013</v>
      </c>
      <c r="H48" s="50"/>
    </row>
    <row r="49" spans="1:8" hidden="1" x14ac:dyDescent="0.2">
      <c r="A49" s="61" t="s">
        <v>89</v>
      </c>
      <c r="B49" s="86">
        <v>308</v>
      </c>
      <c r="C49" s="86">
        <v>422</v>
      </c>
      <c r="D49" s="85">
        <f>IF(AND(C49&gt;0,B49&gt;0),(B49/C49%)-100,"x  ")</f>
        <v>-27.014218009478668</v>
      </c>
      <c r="E49" s="83">
        <v>2690</v>
      </c>
      <c r="F49" s="84">
        <v>2725</v>
      </c>
      <c r="G49" s="85">
        <f>IF(AND(F49&gt;0,E49&gt;0),(E49/F49%)-100,"x  ")</f>
        <v>-1.2844036697247674</v>
      </c>
      <c r="H49" s="50"/>
    </row>
    <row r="50" spans="1:8" x14ac:dyDescent="0.2">
      <c r="A50" s="56" t="s">
        <v>91</v>
      </c>
      <c r="B50" s="86">
        <f>(B48)+(B49)</f>
        <v>3506</v>
      </c>
      <c r="C50" s="86">
        <f>(C48)+(C49)</f>
        <v>2868</v>
      </c>
      <c r="D50" s="85">
        <f>IF(AND(C50&gt;0,B50&gt;0),(B50/C50%)-100,"x  ")</f>
        <v>22.245467224546729</v>
      </c>
      <c r="E50" s="83">
        <f>(E48)+(E49)</f>
        <v>21738</v>
      </c>
      <c r="F50" s="84">
        <f>(F48)+(F49)</f>
        <v>20617</v>
      </c>
      <c r="G50" s="85">
        <f>IF(AND(F50&gt;0,E50&gt;0),(E50/F50%)-100,"x  ")</f>
        <v>5.4372605131687521</v>
      </c>
      <c r="H50" s="57"/>
    </row>
    <row r="51" spans="1:8" x14ac:dyDescent="0.2">
      <c r="A51" s="68" t="s">
        <v>92</v>
      </c>
      <c r="B51" s="86">
        <v>937</v>
      </c>
      <c r="C51" s="86">
        <v>1443</v>
      </c>
      <c r="D51" s="85">
        <f>IF(AND(C51&gt;0,B51&gt;0),(B51/C51%)-100,"x  ")</f>
        <v>-35.06583506583506</v>
      </c>
      <c r="E51" s="83">
        <v>8866</v>
      </c>
      <c r="F51" s="84">
        <v>9162</v>
      </c>
      <c r="G51" s="85">
        <f>IF(AND(F51&gt;0,E51&gt;0),(E51/F51%)-100,"x  ")</f>
        <v>-3.2307356472386033</v>
      </c>
      <c r="H51" s="50"/>
    </row>
    <row r="52" spans="1:8" x14ac:dyDescent="0.2">
      <c r="A52" s="69" t="s">
        <v>93</v>
      </c>
      <c r="B52" s="88">
        <v>441</v>
      </c>
      <c r="C52" s="88">
        <v>719</v>
      </c>
      <c r="D52" s="89">
        <f>IF(AND(C52&gt;0,B52&gt;0),(B52/C52%)-100,"x  ")</f>
        <v>-38.664812239221142</v>
      </c>
      <c r="E52" s="90">
        <v>4133</v>
      </c>
      <c r="F52" s="91">
        <v>3839</v>
      </c>
      <c r="G52" s="89">
        <f>IF(AND(F52&gt;0,E52&gt;0),(E52/F52%)-100,"x  ")</f>
        <v>7.658244334462097</v>
      </c>
      <c r="H52" s="50"/>
    </row>
    <row r="53" spans="1:8" x14ac:dyDescent="0.2">
      <c r="H53" s="50"/>
    </row>
    <row r="54" spans="1:8" x14ac:dyDescent="0.2">
      <c r="A54" t="s">
        <v>72</v>
      </c>
      <c r="H54" s="7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113</v>
      </c>
      <c r="B2" s="143"/>
      <c r="C2" s="143"/>
      <c r="D2" s="143"/>
      <c r="E2" s="143"/>
      <c r="F2" s="143"/>
      <c r="G2" s="143"/>
      <c r="H2" s="145"/>
    </row>
    <row r="3" spans="1:8" x14ac:dyDescent="0.2">
      <c r="A3" s="71"/>
      <c r="B3" s="71"/>
      <c r="C3" s="71"/>
      <c r="D3" s="71"/>
      <c r="E3" s="71"/>
      <c r="F3" s="71"/>
      <c r="G3" s="71"/>
    </row>
    <row r="4" spans="1:8" x14ac:dyDescent="0.2">
      <c r="A4" s="71"/>
      <c r="B4" s="71"/>
      <c r="C4" s="71"/>
      <c r="D4" s="71"/>
      <c r="E4" s="71"/>
      <c r="F4" s="71"/>
      <c r="G4" s="71"/>
    </row>
    <row r="5" spans="1:8" x14ac:dyDescent="0.2">
      <c r="A5" s="71"/>
      <c r="B5" s="71"/>
      <c r="C5" s="71"/>
      <c r="D5" s="71"/>
      <c r="E5" s="71"/>
      <c r="F5" s="71"/>
      <c r="G5" s="71"/>
    </row>
    <row r="6" spans="1:8" x14ac:dyDescent="0.2">
      <c r="A6" s="71"/>
      <c r="B6" s="71"/>
      <c r="C6" s="71"/>
      <c r="D6" s="71"/>
      <c r="E6" s="71"/>
      <c r="F6" s="71"/>
      <c r="G6" s="71"/>
    </row>
    <row r="7" spans="1:8" x14ac:dyDescent="0.2">
      <c r="A7" s="71"/>
      <c r="B7" s="71"/>
      <c r="C7" s="71"/>
      <c r="D7" s="71"/>
      <c r="E7" s="71"/>
      <c r="F7" s="71"/>
      <c r="G7" s="71"/>
    </row>
    <row r="8" spans="1:8" ht="14.25" x14ac:dyDescent="0.2">
      <c r="A8" s="71"/>
      <c r="B8" s="71"/>
      <c r="C8" s="71"/>
      <c r="D8" s="72"/>
      <c r="E8" s="71"/>
      <c r="F8" s="71"/>
      <c r="G8" s="71"/>
    </row>
    <row r="9" spans="1:8" x14ac:dyDescent="0.2">
      <c r="A9" s="71"/>
      <c r="B9" s="71"/>
      <c r="C9" s="71"/>
      <c r="D9" s="71"/>
      <c r="E9" s="71"/>
      <c r="F9" s="71"/>
      <c r="G9" s="71"/>
    </row>
    <row r="10" spans="1:8" x14ac:dyDescent="0.2">
      <c r="A10" s="71"/>
      <c r="B10" s="71"/>
      <c r="C10" s="71"/>
      <c r="D10" s="71"/>
      <c r="E10" s="71"/>
      <c r="F10" s="71"/>
      <c r="G10" s="71"/>
    </row>
    <row r="11" spans="1:8" x14ac:dyDescent="0.2">
      <c r="A11" s="71"/>
      <c r="B11" s="71"/>
      <c r="C11" s="71"/>
      <c r="D11" s="71"/>
      <c r="E11" s="71"/>
      <c r="F11" s="71"/>
      <c r="G11" s="71"/>
    </row>
    <row r="12" spans="1:8" x14ac:dyDescent="0.2">
      <c r="A12" s="71"/>
      <c r="B12" s="71"/>
      <c r="C12" s="71"/>
      <c r="D12" s="71"/>
      <c r="E12" s="71"/>
      <c r="F12" s="71"/>
      <c r="G12" s="71"/>
    </row>
    <row r="13" spans="1:8" x14ac:dyDescent="0.2">
      <c r="A13" s="71"/>
      <c r="B13" s="71"/>
      <c r="C13" s="71"/>
      <c r="D13" s="71"/>
      <c r="E13" s="71"/>
      <c r="F13" s="71"/>
      <c r="G13" s="71"/>
    </row>
    <row r="14" spans="1:8" x14ac:dyDescent="0.2">
      <c r="A14" s="71"/>
      <c r="B14" s="71"/>
      <c r="C14" s="71"/>
      <c r="D14" s="71"/>
      <c r="E14" s="71"/>
      <c r="F14" s="71"/>
      <c r="G14" s="71"/>
    </row>
    <row r="15" spans="1:8" x14ac:dyDescent="0.2">
      <c r="A15" s="71"/>
      <c r="B15" s="71"/>
      <c r="C15" s="71"/>
      <c r="D15" s="71"/>
      <c r="E15" s="71"/>
      <c r="F15" s="71"/>
      <c r="G15" s="71"/>
    </row>
    <row r="16" spans="1:8" x14ac:dyDescent="0.2">
      <c r="A16" s="71"/>
      <c r="B16" s="71"/>
      <c r="C16" s="71"/>
      <c r="D16" s="71"/>
      <c r="E16" s="71"/>
      <c r="F16" s="71"/>
      <c r="G16" s="71"/>
    </row>
    <row r="17" spans="1:7" x14ac:dyDescent="0.2">
      <c r="A17" s="71"/>
      <c r="B17" s="71"/>
      <c r="C17" s="71"/>
      <c r="D17" s="71"/>
      <c r="E17" s="71"/>
      <c r="F17" s="71"/>
      <c r="G17" s="71"/>
    </row>
    <row r="18" spans="1:7" x14ac:dyDescent="0.2">
      <c r="A18" s="71"/>
      <c r="B18" s="71"/>
      <c r="C18" s="71"/>
      <c r="D18" s="71"/>
      <c r="E18" s="71"/>
      <c r="F18" s="71"/>
      <c r="G18" s="71"/>
    </row>
    <row r="19" spans="1:7" x14ac:dyDescent="0.2">
      <c r="A19" s="71"/>
      <c r="B19" s="71"/>
      <c r="C19" s="71"/>
      <c r="D19" s="71"/>
      <c r="E19" s="71"/>
      <c r="F19" s="71"/>
      <c r="G19" s="71"/>
    </row>
    <row r="20" spans="1:7" x14ac:dyDescent="0.2">
      <c r="A20" s="71"/>
      <c r="B20" s="71"/>
      <c r="C20" s="71"/>
      <c r="D20" s="71"/>
      <c r="E20" s="71"/>
      <c r="F20" s="71"/>
      <c r="G20" s="71"/>
    </row>
    <row r="21" spans="1:7" x14ac:dyDescent="0.2">
      <c r="A21" s="71"/>
      <c r="B21" s="71"/>
      <c r="C21" s="71"/>
      <c r="D21" s="71"/>
      <c r="E21" s="71"/>
      <c r="F21" s="71"/>
      <c r="G21" s="71"/>
    </row>
    <row r="22" spans="1:7" x14ac:dyDescent="0.2">
      <c r="A22" s="71"/>
      <c r="B22" s="71"/>
      <c r="C22" s="71"/>
      <c r="D22" s="71"/>
      <c r="E22" s="71"/>
      <c r="F22" s="71"/>
      <c r="G22" s="71"/>
    </row>
    <row r="23" spans="1:7" x14ac:dyDescent="0.2">
      <c r="A23" s="71"/>
      <c r="B23" s="71"/>
      <c r="C23" s="71"/>
      <c r="D23" s="71"/>
      <c r="E23" s="71"/>
      <c r="F23" s="71"/>
      <c r="G23" s="71"/>
    </row>
    <row r="24" spans="1:7" x14ac:dyDescent="0.2">
      <c r="A24" s="71"/>
      <c r="B24" s="71"/>
      <c r="C24" s="71"/>
      <c r="D24" s="71"/>
      <c r="E24" s="71"/>
      <c r="F24" s="71"/>
      <c r="G24" s="71"/>
    </row>
    <row r="25" spans="1:7" x14ac:dyDescent="0.2">
      <c r="A25" s="71"/>
      <c r="B25" s="71"/>
      <c r="C25" s="71"/>
      <c r="D25" s="71"/>
      <c r="E25" s="71"/>
      <c r="F25" s="71"/>
      <c r="G25" s="71"/>
    </row>
    <row r="26" spans="1:7" x14ac:dyDescent="0.2">
      <c r="A26" s="71"/>
      <c r="B26" s="71"/>
      <c r="C26" s="71"/>
      <c r="D26" s="71"/>
      <c r="E26" s="71"/>
      <c r="F26" s="71"/>
      <c r="G26" s="71"/>
    </row>
    <row r="27" spans="1:7" x14ac:dyDescent="0.2">
      <c r="A27" s="71"/>
      <c r="B27" s="71"/>
      <c r="C27" s="71"/>
      <c r="D27" s="71"/>
      <c r="E27" s="71"/>
      <c r="F27" s="71"/>
      <c r="G27" s="71"/>
    </row>
    <row r="28" spans="1:7" x14ac:dyDescent="0.2">
      <c r="A28" s="71"/>
      <c r="B28" s="71"/>
      <c r="C28" s="71"/>
      <c r="D28" s="71"/>
      <c r="E28" s="71"/>
      <c r="F28" s="71"/>
      <c r="G28" s="71"/>
    </row>
    <row r="29" spans="1:7" x14ac:dyDescent="0.2">
      <c r="B29" s="71"/>
      <c r="C29" s="71"/>
      <c r="D29" s="71"/>
      <c r="E29" s="71"/>
      <c r="F29" s="71"/>
      <c r="G29" s="71"/>
    </row>
    <row r="30" spans="1:7" x14ac:dyDescent="0.2">
      <c r="A30" s="71"/>
      <c r="B30" s="71"/>
      <c r="C30" s="71"/>
      <c r="D30" s="71"/>
      <c r="E30" s="71"/>
      <c r="F30" s="71"/>
      <c r="G30" s="71"/>
    </row>
    <row r="31" spans="1:7" x14ac:dyDescent="0.2">
      <c r="A31" s="24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8/15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1"/>
    </row>
    <row r="2" spans="1:26" ht="14.25" x14ac:dyDescent="0.2">
      <c r="A2" s="146" t="s">
        <v>114</v>
      </c>
      <c r="B2" s="107"/>
      <c r="C2" s="107"/>
      <c r="D2" s="107"/>
      <c r="E2" s="107"/>
      <c r="F2" s="107"/>
      <c r="G2" s="107"/>
      <c r="H2" s="107"/>
      <c r="I2" s="72" t="s">
        <v>100</v>
      </c>
      <c r="M2" s="92" t="s">
        <v>115</v>
      </c>
    </row>
    <row r="3" spans="1:26" x14ac:dyDescent="0.2">
      <c r="A3" s="73"/>
      <c r="B3" s="27" t="s">
        <v>116</v>
      </c>
      <c r="C3" s="27" t="s">
        <v>117</v>
      </c>
      <c r="D3" s="27" t="s">
        <v>118</v>
      </c>
      <c r="E3" s="27" t="s">
        <v>119</v>
      </c>
      <c r="F3" s="28" t="s">
        <v>120</v>
      </c>
      <c r="G3" s="28" t="s">
        <v>121</v>
      </c>
      <c r="H3" s="29" t="s">
        <v>122</v>
      </c>
      <c r="I3" s="28" t="s">
        <v>123</v>
      </c>
      <c r="J3" s="28" t="s">
        <v>124</v>
      </c>
      <c r="K3" s="28" t="s">
        <v>125</v>
      </c>
      <c r="L3" s="28" t="s">
        <v>126</v>
      </c>
      <c r="M3" s="28" t="s">
        <v>127</v>
      </c>
      <c r="N3" s="28" t="s">
        <v>116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4"/>
      <c r="B4" s="75"/>
      <c r="C4" s="75"/>
      <c r="D4" s="75"/>
      <c r="E4" s="75"/>
      <c r="F4" s="75"/>
      <c r="G4" s="76"/>
      <c r="H4" s="75"/>
      <c r="I4" s="75"/>
      <c r="J4" s="75"/>
      <c r="K4" s="75"/>
      <c r="L4" s="75"/>
      <c r="M4" s="75"/>
      <c r="N4" s="7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7">
        <v>792</v>
      </c>
      <c r="C7" s="77">
        <v>599</v>
      </c>
      <c r="D7" s="77">
        <v>860</v>
      </c>
      <c r="E7" s="77">
        <v>545</v>
      </c>
      <c r="F7" s="77">
        <v>839</v>
      </c>
      <c r="G7" s="77">
        <v>600</v>
      </c>
      <c r="H7" s="77">
        <v>425</v>
      </c>
      <c r="I7" s="77">
        <v>789</v>
      </c>
      <c r="J7" s="77">
        <v>666</v>
      </c>
      <c r="K7" s="77">
        <v>880</v>
      </c>
      <c r="L7" s="77">
        <v>904</v>
      </c>
      <c r="M7" s="78">
        <v>749</v>
      </c>
      <c r="N7" s="77">
        <v>873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6" t="s">
        <v>128</v>
      </c>
      <c r="B9" s="107"/>
      <c r="C9" s="107"/>
      <c r="D9" s="107"/>
      <c r="E9" s="107"/>
      <c r="F9" s="107"/>
      <c r="G9" s="107"/>
      <c r="H9" s="107"/>
      <c r="I9" s="72" t="s">
        <v>97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7">
        <v>1253</v>
      </c>
      <c r="C11" s="77">
        <v>743</v>
      </c>
      <c r="D11" s="77">
        <v>1382</v>
      </c>
      <c r="E11" s="77">
        <v>719</v>
      </c>
      <c r="F11" s="77">
        <v>1443</v>
      </c>
      <c r="G11" s="77">
        <v>1081</v>
      </c>
      <c r="H11" s="77">
        <v>446</v>
      </c>
      <c r="I11" s="77">
        <v>1074</v>
      </c>
      <c r="J11" s="77">
        <v>860</v>
      </c>
      <c r="K11" s="77">
        <v>1300</v>
      </c>
      <c r="L11" s="77">
        <v>1178</v>
      </c>
      <c r="M11" s="78">
        <v>859</v>
      </c>
      <c r="N11" s="77">
        <v>1057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8/15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2015-10-06T10:58:22Z</cp:lastPrinted>
  <dcterms:created xsi:type="dcterms:W3CDTF">2014-04-03T08:37:47Z</dcterms:created>
  <dcterms:modified xsi:type="dcterms:W3CDTF">2015-10-06T10:59:24Z</dcterms:modified>
  <cp:category>LIS-Bericht</cp:category>
</cp:coreProperties>
</file>