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D20" i="5" s="1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E31" i="4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50" i="5" l="1"/>
  <c r="G20" i="5"/>
  <c r="G27" i="5"/>
  <c r="G34" i="5"/>
  <c r="G50" i="5"/>
  <c r="G13" i="5"/>
  <c r="G42" i="5"/>
  <c r="D13" i="5"/>
  <c r="D27" i="5"/>
  <c r="D35" i="5"/>
  <c r="D34" i="5"/>
  <c r="F35" i="5"/>
  <c r="G35" i="5" s="1"/>
  <c r="G30" i="4"/>
  <c r="G31" i="4" s="1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<sst xmlns="http://schemas.openxmlformats.org/spreadsheetml/2006/main" count="155" uniqueCount="132">
  <si>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</si>
  <si>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</si>
  <si>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</si>
  <si>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</si>
  <si>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</si>
  <si>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</si>
  <si>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</si>
  <si>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</si>
  <si>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</si>
  <si>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</si>
  <si>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</si>
  <si>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</si>
  <si>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</si>
  <si>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</si>
  <si>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</si>
  <si>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</si>
  <si>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</si>
  <si>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</si>
  <si>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</si>
  <si>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</si>
  <si>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</si>
  <si>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</si>
  <si>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</si>
  <si>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</si>
  <si>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</si>
  <si>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</si>
  <si>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</si>
  <si>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</si>
  <si>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</si>
  <si>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</si>
  <si>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</si>
  <si>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</si>
  <si>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</si>
  <si>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</si>
  <si>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</si>
  <si>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</si>
  <si>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</si>
  <si>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</si>
  <si>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</si>
  <si>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</si>
  <si>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</si>
  <si>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</si>
  <si>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</si>
  <si>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</si>
  <si>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</si>
  <si>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</si>
  <si>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</si>
  <si>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</si>
  <si>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</si>
  <si>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</si>
  <si>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</si>
  <si>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</si>
  <si>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</si>
  <si>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</si>
  <si>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</si>
  <si>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</si>
  <si>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</si>
  <si>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</si>
  <si>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</si>
  <si>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</si>
  <si>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</si>
  <si>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</si>
  <si>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</si>
  <si>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</si>
  <si>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</si>
  <si>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</si>
  <si>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</si>
  <si>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</si>
  <si>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</si>
  <si>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</si>
  <si>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</si>
  <si>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</si>
  <si>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</si>
  <si>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</si>
  <si>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</si>
  <si>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</si>
  <si>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</si>
  <si>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</si>
  <si>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</si>
  <si>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</si>
  <si>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</si>
  <si>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</si>
  <si>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</si>
  <si>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</si>
  <si>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</si>
  <si>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</si>
  <si>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</si>
  <si>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</si>
  <si>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</si>
  <si>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</si>
  <si>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</si>
  <si>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</si>
  <si>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</si>
  <si>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</si>
  <si>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</si>
  <si>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</si>
  <si>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</si>
  <si>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</si>
  <si>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</si>
  <si>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</si>
  <si>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</si>
  <si>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</si>
  <si>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</si>
  <si>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</si>
  <si>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</si>
  <si>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10/17 SH</t>
  </si>
  <si>
    <t>im Oktober 2017</t>
  </si>
  <si>
    <t>Januar bis Oktober 2017</t>
  </si>
  <si>
    <t>Januar bis Oktober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</si>
  <si>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2017</t>
    </r>
  </si>
  <si>
    <t>Oktober 
2017</t>
  </si>
  <si>
    <t>Oktober 
2016</t>
  </si>
  <si>
    <t xml:space="preserve">Januar bis Oktober </t>
  </si>
  <si>
    <t>Stand: Oktober 2017</t>
  </si>
  <si>
    <t>Baugenehmigungen für Wohngebäude insgesamt 
ab Oktober 2017</t>
  </si>
  <si>
    <t>Oktober 2017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</si>
  <si>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</si>
  <si>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</si>
  <si>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</si>
  <si>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</si>
  <si>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</si>
  <si>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</si>
  <si>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</si>
  <si>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</si>
  <si>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</si>
  <si>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</si>
  <si>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</si>
  <si>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</si>
  <si>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2017</t>
  </si>
  <si>
    <t xml:space="preserve">© Statistisches Amt für Hamburg und Schleswig-Holstein, Hamburg 2017
Auszugsweise Vervielfältigung und Verbreitung mit Quellenangabe gestattet.         </t>
  </si>
  <si>
    <t>Herausgegeben am: 7. Dezember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</si>
  <si>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Oktober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</si>
</sst>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664</c:v>
                </c:pt>
                <c:pt idx="1">
                  <c:v>656</c:v>
                </c:pt>
                <c:pt idx="2">
                  <c:v>883</c:v>
                </c:pt>
                <c:pt idx="3">
                  <c:v>585</c:v>
                </c:pt>
                <c:pt idx="4">
                  <c:v>529</c:v>
                </c:pt>
                <c:pt idx="5">
                  <c:v>639</c:v>
                </c:pt>
                <c:pt idx="6">
                  <c:v>696</c:v>
                </c:pt>
                <c:pt idx="7">
                  <c:v>853</c:v>
                </c:pt>
                <c:pt idx="8">
                  <c:v>808</c:v>
                </c:pt>
                <c:pt idx="9">
                  <c:v>786</c:v>
                </c:pt>
                <c:pt idx="10">
                  <c:v>829</c:v>
                </c:pt>
                <c:pt idx="11">
                  <c:v>739</c:v>
                </c:pt>
                <c:pt idx="12">
                  <c:v>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1299</c:v>
                </c:pt>
                <c:pt idx="1">
                  <c:v>1260</c:v>
                </c:pt>
                <c:pt idx="2">
                  <c:v>1701</c:v>
                </c:pt>
                <c:pt idx="3">
                  <c:v>1399</c:v>
                </c:pt>
                <c:pt idx="4">
                  <c:v>1090</c:v>
                </c:pt>
                <c:pt idx="5">
                  <c:v>771</c:v>
                </c:pt>
                <c:pt idx="6">
                  <c:v>880</c:v>
                </c:pt>
                <c:pt idx="7">
                  <c:v>1135</c:v>
                </c:pt>
                <c:pt idx="8">
                  <c:v>1497</c:v>
                </c:pt>
                <c:pt idx="9">
                  <c:v>1177</c:v>
                </c:pt>
                <c:pt idx="10">
                  <c:v>1424</c:v>
                </c:pt>
                <c:pt idx="11">
                  <c:v>1242</c:v>
                </c:pt>
                <c:pt idx="12">
                  <c:v>1275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528448"/>
        <c:axId val="95529984"/>
      </c:lineChart>
      <c:catAx>
        <c:axId val="95528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529984"/>
        <c:crosses val="autoZero"/>
        <c:auto val="1"/>
        <c:lblAlgn val="ctr"/>
        <c:lblOffset val="100"/>
        <c:noMultiLvlLbl val="0"/>
      </c:catAx>
      <c:valAx>
        <c:axId val="9552998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5284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9" t="s">
        <v>11</v>
      </c>
      <c r="B15" s="100"/>
      <c r="C15" s="100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1" t="s">
        <v>12</v>
      </c>
      <c r="B17" s="100"/>
      <c r="C17" s="100"/>
      <c r="D17" s="13"/>
      <c r="E17" s="13"/>
      <c r="F17" s="13"/>
      <c r="G17" s="13"/>
    </row>
    <row r="18" spans="1:7" x14ac:dyDescent="0.2">
      <c r="A18" s="13" t="s">
        <v>13</v>
      </c>
      <c r="B18" s="102" t="s">
        <v>102</v>
      </c>
      <c r="C18" s="100"/>
      <c r="D18" s="13"/>
      <c r="E18" s="13"/>
      <c r="F18" s="13"/>
      <c r="G18" s="13"/>
    </row>
    <row r="19" spans="1:7" x14ac:dyDescent="0.2">
      <c r="A19" s="13" t="s">
        <v>14</v>
      </c>
      <c r="B19" s="103" t="s">
        <v>15</v>
      </c>
      <c r="C19" s="100"/>
      <c r="D19" s="100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9" t="s">
        <v>16</v>
      </c>
      <c r="B21" s="100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1" t="s">
        <v>18</v>
      </c>
      <c r="C23" s="100"/>
      <c r="D23" s="13"/>
      <c r="E23" s="13"/>
      <c r="F23" s="13"/>
      <c r="G23" s="13"/>
    </row>
    <row r="24" spans="1:7" x14ac:dyDescent="0.2">
      <c r="A24" s="13" t="s">
        <v>19</v>
      </c>
      <c r="B24" s="101" t="s">
        <v>20</v>
      </c>
      <c r="C24" s="100"/>
      <c r="D24" s="13"/>
      <c r="E24" s="13"/>
      <c r="F24" s="13"/>
      <c r="G24" s="13"/>
    </row>
    <row r="25" spans="1:7" x14ac:dyDescent="0.2">
      <c r="A25" s="13"/>
      <c r="B25" s="100" t="s">
        <v>21</v>
      </c>
      <c r="C25" s="100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2" t="s">
        <v>129</v>
      </c>
      <c r="B29" s="100"/>
      <c r="C29" s="100"/>
      <c r="D29" s="100"/>
      <c r="E29" s="100"/>
      <c r="F29" s="100"/>
      <c r="G29" s="100"/>
    </row>
    <row r="30" spans="1:7" s="79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8" t="s">
        <v>25</v>
      </c>
      <c r="B41" s="98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25</v>
      </c>
      <c r="C8" s="81">
        <v>3</v>
      </c>
      <c r="D8" s="81">
        <v>152</v>
      </c>
      <c r="E8" s="81">
        <v>9</v>
      </c>
      <c r="F8" s="81">
        <v>2</v>
      </c>
      <c r="G8" s="81">
        <f>E8+F8</f>
        <v>11</v>
      </c>
      <c r="H8" s="81">
        <v>103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10</v>
      </c>
      <c r="C9" s="81">
        <v>0</v>
      </c>
      <c r="D9" s="81">
        <v>21</v>
      </c>
      <c r="E9" s="81">
        <v>1</v>
      </c>
      <c r="F9" s="81">
        <v>0</v>
      </c>
      <c r="G9" s="81">
        <f>E9+F9</f>
        <v>1</v>
      </c>
      <c r="H9" s="81">
        <v>10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25</v>
      </c>
      <c r="C10" s="81">
        <v>6</v>
      </c>
      <c r="D10" s="81">
        <v>37</v>
      </c>
      <c r="E10" s="81">
        <v>5</v>
      </c>
      <c r="F10" s="81">
        <v>0</v>
      </c>
      <c r="G10" s="81">
        <f>E10+F10</f>
        <v>5</v>
      </c>
      <c r="H10" s="81">
        <v>30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10</v>
      </c>
      <c r="C11" s="81">
        <v>3</v>
      </c>
      <c r="D11" s="81">
        <v>10</v>
      </c>
      <c r="E11" s="81">
        <v>7</v>
      </c>
      <c r="F11" s="81">
        <v>2</v>
      </c>
      <c r="G11" s="81">
        <f>E11+F11</f>
        <v>9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31</v>
      </c>
      <c r="C13" s="81">
        <v>10</v>
      </c>
      <c r="D13" s="81">
        <v>45</v>
      </c>
      <c r="E13" s="81">
        <v>17</v>
      </c>
      <c r="F13" s="81">
        <v>0</v>
      </c>
      <c r="G13" s="81">
        <f t="shared" ref="G13:G23" si="0">E13+F13</f>
        <v>17</v>
      </c>
      <c r="H13" s="81">
        <v>20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35</v>
      </c>
      <c r="C14" s="81">
        <v>5</v>
      </c>
      <c r="D14" s="81">
        <v>74</v>
      </c>
      <c r="E14" s="81">
        <v>22</v>
      </c>
      <c r="F14" s="81">
        <v>2</v>
      </c>
      <c r="G14" s="81">
        <f t="shared" si="0"/>
        <v>24</v>
      </c>
      <c r="H14" s="81">
        <v>44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74</v>
      </c>
      <c r="C15" s="81">
        <v>28</v>
      </c>
      <c r="D15" s="81">
        <v>150</v>
      </c>
      <c r="E15" s="81">
        <v>33</v>
      </c>
      <c r="F15" s="81">
        <v>18</v>
      </c>
      <c r="G15" s="81">
        <f t="shared" si="0"/>
        <v>51</v>
      </c>
      <c r="H15" s="81">
        <v>79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48</v>
      </c>
      <c r="C16" s="81">
        <v>7</v>
      </c>
      <c r="D16" s="81">
        <v>106</v>
      </c>
      <c r="E16" s="81">
        <v>19</v>
      </c>
      <c r="F16" s="81">
        <v>4</v>
      </c>
      <c r="G16" s="81">
        <f t="shared" si="0"/>
        <v>23</v>
      </c>
      <c r="H16" s="81">
        <v>73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66</v>
      </c>
      <c r="C17" s="81">
        <v>5</v>
      </c>
      <c r="D17" s="81">
        <v>100</v>
      </c>
      <c r="E17" s="81">
        <v>40</v>
      </c>
      <c r="F17" s="81">
        <v>0</v>
      </c>
      <c r="G17" s="81">
        <f t="shared" si="0"/>
        <v>40</v>
      </c>
      <c r="H17" s="81">
        <v>59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23</v>
      </c>
      <c r="C18" s="81">
        <v>3</v>
      </c>
      <c r="D18" s="81">
        <v>16</v>
      </c>
      <c r="E18" s="81">
        <v>12</v>
      </c>
      <c r="F18" s="81">
        <v>2</v>
      </c>
      <c r="G18" s="81">
        <f t="shared" si="0"/>
        <v>14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70</v>
      </c>
      <c r="C19" s="81">
        <v>11</v>
      </c>
      <c r="D19" s="81">
        <v>148</v>
      </c>
      <c r="E19" s="81">
        <v>39</v>
      </c>
      <c r="F19" s="81">
        <v>8</v>
      </c>
      <c r="G19" s="81">
        <f t="shared" si="0"/>
        <v>47</v>
      </c>
      <c r="H19" s="81">
        <v>90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84</v>
      </c>
      <c r="C20" s="81">
        <v>10</v>
      </c>
      <c r="D20" s="81">
        <v>89</v>
      </c>
      <c r="E20" s="81">
        <v>57</v>
      </c>
      <c r="F20" s="81">
        <v>10</v>
      </c>
      <c r="G20" s="81">
        <f t="shared" si="0"/>
        <v>67</v>
      </c>
      <c r="H20" s="81">
        <v>11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93</v>
      </c>
      <c r="C21" s="81">
        <v>16</v>
      </c>
      <c r="D21" s="81">
        <v>253</v>
      </c>
      <c r="E21" s="81">
        <v>56</v>
      </c>
      <c r="F21" s="81">
        <v>18</v>
      </c>
      <c r="G21" s="81">
        <f t="shared" si="0"/>
        <v>74</v>
      </c>
      <c r="H21" s="81">
        <v>174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9</v>
      </c>
      <c r="C22" s="81">
        <v>3</v>
      </c>
      <c r="D22" s="81">
        <v>7</v>
      </c>
      <c r="E22" s="81">
        <v>3</v>
      </c>
      <c r="F22" s="81">
        <v>0</v>
      </c>
      <c r="G22" s="81">
        <f t="shared" si="0"/>
        <v>3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51</v>
      </c>
      <c r="C23" s="81">
        <v>16</v>
      </c>
      <c r="D23" s="81">
        <v>67</v>
      </c>
      <c r="E23" s="81">
        <v>28</v>
      </c>
      <c r="F23" s="81">
        <v>10</v>
      </c>
      <c r="G23" s="81">
        <f t="shared" si="0"/>
        <v>38</v>
      </c>
      <c r="H23" s="81">
        <v>20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654</v>
      </c>
      <c r="C25" s="81">
        <v>126</v>
      </c>
      <c r="D25" s="81">
        <v>1275</v>
      </c>
      <c r="E25" s="81">
        <v>348</v>
      </c>
      <c r="F25" s="81">
        <v>76</v>
      </c>
      <c r="G25" s="81">
        <f>E25+F25</f>
        <v>424</v>
      </c>
      <c r="H25" s="81">
        <v>713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1">
        <v>7118</v>
      </c>
      <c r="C27" s="81">
        <v>1348</v>
      </c>
      <c r="D27" s="81">
        <v>11890</v>
      </c>
      <c r="E27" s="81">
        <v>4061</v>
      </c>
      <c r="F27" s="81">
        <v>822</v>
      </c>
      <c r="G27" s="81">
        <f>E27+F27</f>
        <v>4883</v>
      </c>
      <c r="H27" s="81">
        <v>5866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1">
        <v>7671</v>
      </c>
      <c r="C29" s="81">
        <v>1541</v>
      </c>
      <c r="D29" s="81">
        <v>13263</v>
      </c>
      <c r="E29" s="81">
        <v>4256</v>
      </c>
      <c r="F29" s="81">
        <v>1024</v>
      </c>
      <c r="G29" s="81">
        <f>E29+F29</f>
        <v>5280</v>
      </c>
      <c r="H29" s="81">
        <v>6599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-553</v>
      </c>
      <c r="C30" s="81">
        <f>(C27)-(C29)</f>
        <v>-193</v>
      </c>
      <c r="D30" s="81">
        <f>(D27)-(D29)</f>
        <v>-1373</v>
      </c>
      <c r="E30" s="81">
        <f>(E27)-(E29)</f>
        <v>-195</v>
      </c>
      <c r="F30" s="81">
        <f>(F27)-(F29)</f>
        <v>-202</v>
      </c>
      <c r="G30" s="81">
        <f>E30+F30</f>
        <v>-397</v>
      </c>
      <c r="H30" s="81">
        <f>(H27)-(H29)</f>
        <v>-733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-7.2089688436970407</v>
      </c>
      <c r="C31" s="82">
        <f t="shared" si="1"/>
        <v>-12.524334847501622</v>
      </c>
      <c r="D31" s="82">
        <f t="shared" si="1"/>
        <v>-10.352107366357536</v>
      </c>
      <c r="E31" s="82">
        <f t="shared" si="1"/>
        <v>-4.5817669172932334</v>
      </c>
      <c r="F31" s="82">
        <f t="shared" si="1"/>
        <v>-19.7265625</v>
      </c>
      <c r="G31" s="82">
        <f t="shared" si="1"/>
        <v>-7.5189393939393945</v>
      </c>
      <c r="H31" s="82">
        <f t="shared" si="1"/>
        <v>-11.107743597514776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468</v>
      </c>
      <c r="C9" s="84">
        <v>469</v>
      </c>
      <c r="D9" s="85">
        <f>IF(AND(C9&gt;0,B9&gt;0),(B9/C9%)-100,"x  ")</f>
        <v>-0.21321961620469665</v>
      </c>
      <c r="E9" s="83">
        <v>5131</v>
      </c>
      <c r="F9" s="84">
        <v>5504</v>
      </c>
      <c r="G9" s="85">
        <f>IF(AND(F9&gt;0,E9&gt;0),(E9/F9%)-100,"x  ")</f>
        <v>-6.7768895348837219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348</v>
      </c>
      <c r="C11" s="84">
        <v>370</v>
      </c>
      <c r="D11" s="85">
        <f>IF(AND(C11&gt;0,B11&gt;0),(B11/C11%)-100,"x  ")</f>
        <v>-5.9459459459459509</v>
      </c>
      <c r="E11" s="83">
        <v>4061</v>
      </c>
      <c r="F11" s="84">
        <v>4256</v>
      </c>
      <c r="G11" s="85">
        <f>IF(AND(F11&gt;0,E11&gt;0),(E11/F11%)-100,"x  ")</f>
        <v>-4.5817669172932369</v>
      </c>
      <c r="H11" s="49"/>
    </row>
    <row r="12" spans="1:26" hidden="1" x14ac:dyDescent="0.2">
      <c r="A12" s="55" t="s">
        <v>77</v>
      </c>
      <c r="B12" s="83">
        <v>38</v>
      </c>
      <c r="C12" s="84">
        <v>31</v>
      </c>
      <c r="D12" s="85">
        <f>IF(AND(C12&gt;0,B12&gt;0),(B12/C12%)-100,"x  ")</f>
        <v>22.58064516129032</v>
      </c>
      <c r="E12" s="83">
        <v>411</v>
      </c>
      <c r="F12" s="84">
        <v>512</v>
      </c>
      <c r="G12" s="85">
        <f>IF(AND(F12&gt;0,E12&gt;0),(E12/F12%)-100,"x  ")</f>
        <v>-19.7265625</v>
      </c>
      <c r="H12" s="49"/>
    </row>
    <row r="13" spans="1:26" x14ac:dyDescent="0.2">
      <c r="A13" s="55" t="s">
        <v>78</v>
      </c>
      <c r="B13" s="83">
        <f>(B11)+(B12)</f>
        <v>386</v>
      </c>
      <c r="C13" s="84">
        <f>(C11)+(C12)</f>
        <v>401</v>
      </c>
      <c r="D13" s="85">
        <f>IF(AND(C13&gt;0,B13&gt;0),(B13/C13%)-100,"x  ")</f>
        <v>-3.7406483790523595</v>
      </c>
      <c r="E13" s="83">
        <f>(E11)+(E12)</f>
        <v>4472</v>
      </c>
      <c r="F13" s="84">
        <f>(F11)+(F12)</f>
        <v>4768</v>
      </c>
      <c r="G13" s="85">
        <f>IF(AND(F13&gt;0,E13&gt;0),(E13/F13%)-100,"x  ")</f>
        <v>-6.2080536912751683</v>
      </c>
      <c r="H13" s="56"/>
    </row>
    <row r="14" spans="1:26" x14ac:dyDescent="0.2">
      <c r="A14" s="55" t="s">
        <v>79</v>
      </c>
      <c r="B14" s="83">
        <v>82</v>
      </c>
      <c r="C14" s="84">
        <v>68</v>
      </c>
      <c r="D14" s="85">
        <f>IF(AND(C14&gt;0,B14&gt;0),(B14/C14%)-100,"x  ")</f>
        <v>20.588235294117638</v>
      </c>
      <c r="E14" s="83">
        <v>659</v>
      </c>
      <c r="F14" s="84">
        <v>736</v>
      </c>
      <c r="G14" s="85">
        <f>IF(AND(F14&gt;0,E14&gt;0),(E14/F14%)-100,"x  ")</f>
        <v>-10.46195652173914</v>
      </c>
      <c r="H14" s="57"/>
    </row>
    <row r="15" spans="1:26" x14ac:dyDescent="0.2">
      <c r="A15" s="55" t="s">
        <v>80</v>
      </c>
      <c r="B15" s="83">
        <v>37</v>
      </c>
      <c r="C15" s="84">
        <v>37</v>
      </c>
      <c r="D15" s="85">
        <f>IF(AND(C15&gt;0,B15&gt;0),(B15/C15%)-100,"x  ")</f>
        <v>0</v>
      </c>
      <c r="E15" s="83">
        <v>409</v>
      </c>
      <c r="F15" s="84">
        <v>365</v>
      </c>
      <c r="G15" s="85">
        <f>IF(AND(F15&gt;0,E15&gt;0),(E15/F15%)-100,"x  ")</f>
        <v>12.054794520547944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555.24099999999999</v>
      </c>
      <c r="C17" s="86">
        <v>529.45399999999995</v>
      </c>
      <c r="D17" s="85">
        <f>IF(AND(C17&gt;0,B17&gt;0),(B17/C17%)-100,"x  ")</f>
        <v>4.870489220971038</v>
      </c>
      <c r="E17" s="83">
        <v>5316.0910000000003</v>
      </c>
      <c r="F17" s="84">
        <v>5944.4610000000002</v>
      </c>
      <c r="G17" s="85">
        <f>IF(AND(F17&gt;0,E17&gt;0),(E17/F17%)-100,"x  ")</f>
        <v>-10.57068084053374</v>
      </c>
      <c r="H17" s="49"/>
    </row>
    <row r="18" spans="1:8" hidden="1" x14ac:dyDescent="0.2">
      <c r="A18" s="60" t="s">
        <v>82</v>
      </c>
      <c r="B18" s="86">
        <v>223.084</v>
      </c>
      <c r="C18" s="86">
        <v>228.64099999999999</v>
      </c>
      <c r="D18" s="85">
        <f>IF(AND(C18&gt;0,B18&gt;0),(B18/C18%)-100,"x  ")</f>
        <v>-2.4304477324714355</v>
      </c>
      <c r="E18" s="83">
        <v>2670.3159999999998</v>
      </c>
      <c r="F18" s="84">
        <v>2905.817</v>
      </c>
      <c r="G18" s="85">
        <f>IF(AND(F18&gt;0,E18&gt;0),(E18/F18%)-100,"x  ")</f>
        <v>-8.1044676935953106</v>
      </c>
      <c r="H18" s="49"/>
    </row>
    <row r="19" spans="1:8" hidden="1" x14ac:dyDescent="0.2">
      <c r="A19" s="60" t="s">
        <v>83</v>
      </c>
      <c r="B19" s="86">
        <v>36.119999999999997</v>
      </c>
      <c r="C19" s="86">
        <v>31.11</v>
      </c>
      <c r="D19" s="85">
        <f>IF(AND(C19&gt;0,B19&gt;0),(B19/C19%)-100,"x  ")</f>
        <v>16.104146576663453</v>
      </c>
      <c r="E19" s="83">
        <v>394.20699999999999</v>
      </c>
      <c r="F19" s="84">
        <v>508.68799999999999</v>
      </c>
      <c r="G19" s="85">
        <f>IF(AND(F19&gt;0,E19&gt;0),(E19/F19%)-100,"x  ")</f>
        <v>-22.505150504828109</v>
      </c>
      <c r="H19" s="49"/>
    </row>
    <row r="20" spans="1:8" x14ac:dyDescent="0.2">
      <c r="A20" s="60" t="s">
        <v>84</v>
      </c>
      <c r="B20" s="87">
        <f>(B18)+(B19)</f>
        <v>259.20400000000001</v>
      </c>
      <c r="C20" s="87">
        <f>(C18)+(C19)</f>
        <v>259.75099999999998</v>
      </c>
      <c r="D20" s="85">
        <f>IF(AND(C20&gt;0,B20&gt;0),(B20/C20%)-100,"x  ")</f>
        <v>-0.21058629225680647</v>
      </c>
      <c r="E20" s="83">
        <f>(E18)+(E19)</f>
        <v>3064.5229999999997</v>
      </c>
      <c r="F20" s="84">
        <f>(F18)+(F19)</f>
        <v>3414.5050000000001</v>
      </c>
      <c r="G20" s="85">
        <f>IF(AND(F20&gt;0,E20&gt;0),(E20/F20%)-100,"x  ")</f>
        <v>-10.249860521510442</v>
      </c>
      <c r="H20" s="56"/>
    </row>
    <row r="21" spans="1:8" x14ac:dyDescent="0.2">
      <c r="A21" s="60" t="s">
        <v>85</v>
      </c>
      <c r="B21" s="86">
        <v>296.03699999999998</v>
      </c>
      <c r="C21" s="86">
        <v>269.70299999999997</v>
      </c>
      <c r="D21" s="85">
        <f>IF(AND(C21&gt;0,B21&gt;0),(B21/C21%)-100,"x  ")</f>
        <v>9.7640738145293113</v>
      </c>
      <c r="E21" s="83">
        <v>2251.5680000000002</v>
      </c>
      <c r="F21" s="84">
        <v>2529.9560000000001</v>
      </c>
      <c r="G21" s="85">
        <f>IF(AND(F21&gt;0,E21&gt;0),(E21/F21%)-100,"x  ")</f>
        <v>-11.00366962903702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165.84700000000001</v>
      </c>
      <c r="C23" s="86">
        <v>165.86500000000001</v>
      </c>
      <c r="D23" s="85">
        <f>IF(AND(C23&gt;0,B23&gt;0),(B23/C23%)-100,"x  ")</f>
        <v>-1.0852199077575619E-2</v>
      </c>
      <c r="E23" s="83">
        <v>1614.086</v>
      </c>
      <c r="F23" s="84">
        <v>1734.127</v>
      </c>
      <c r="G23" s="85">
        <f>IF(AND(F23&gt;0,E23&gt;0),(E23/F23%)-100,"x  ")</f>
        <v>-6.9222727055169457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68.994</v>
      </c>
      <c r="C25" s="86">
        <v>65.346999999999994</v>
      </c>
      <c r="D25" s="85">
        <f>IF(AND(C25&gt;0,B25&gt;0),(B25/C25%)-100,"x  ")</f>
        <v>5.5809754082054326</v>
      </c>
      <c r="E25" s="83">
        <v>788.27300000000002</v>
      </c>
      <c r="F25" s="84">
        <v>808.54100000000005</v>
      </c>
      <c r="G25" s="85">
        <f>IF(AND(F25&gt;0,E25&gt;0),(E25/F25%)-100,"x  ")</f>
        <v>-2.5067374443596719</v>
      </c>
      <c r="H25" s="49"/>
    </row>
    <row r="26" spans="1:8" hidden="1" x14ac:dyDescent="0.2">
      <c r="A26" s="60" t="s">
        <v>89</v>
      </c>
      <c r="B26" s="86">
        <v>11.686</v>
      </c>
      <c r="C26" s="86">
        <v>11.048</v>
      </c>
      <c r="D26" s="85">
        <f>IF(AND(C26&gt;0,B26&gt;0),(B26/C26%)-100,"x  ")</f>
        <v>5.7748008689355572</v>
      </c>
      <c r="E26" s="83">
        <v>123.339</v>
      </c>
      <c r="F26" s="84">
        <v>149.19900000000001</v>
      </c>
      <c r="G26" s="85">
        <f>IF(AND(F26&gt;0,E26&gt;0),(E26/F26%)-100,"x  ")</f>
        <v>-17.332555848229561</v>
      </c>
      <c r="H26" s="49"/>
    </row>
    <row r="27" spans="1:8" x14ac:dyDescent="0.2">
      <c r="A27" s="55" t="s">
        <v>78</v>
      </c>
      <c r="B27" s="86">
        <f>(B25)+(B26)</f>
        <v>80.680000000000007</v>
      </c>
      <c r="C27" s="86">
        <f>(C25)+(C26)</f>
        <v>76.394999999999996</v>
      </c>
      <c r="D27" s="85">
        <f>IF(AND(C27&gt;0,B27&gt;0),(B27/C27%)-100,"x  ")</f>
        <v>5.6090058249885715</v>
      </c>
      <c r="E27" s="83">
        <f>(E25)+(E26)</f>
        <v>911.61200000000008</v>
      </c>
      <c r="F27" s="84">
        <f>(F25)+(F26)</f>
        <v>957.74</v>
      </c>
      <c r="G27" s="85">
        <f>IF(AND(F27&gt;0,E27&gt;0),(E27/F27%)-100,"x  ")</f>
        <v>-4.8163384634660815</v>
      </c>
      <c r="H27" s="56"/>
    </row>
    <row r="28" spans="1:8" x14ac:dyDescent="0.2">
      <c r="A28" s="55" t="s">
        <v>79</v>
      </c>
      <c r="B28" s="86">
        <v>85.167000000000002</v>
      </c>
      <c r="C28" s="86">
        <v>89.47</v>
      </c>
      <c r="D28" s="85">
        <f>IF(AND(C28&gt;0,B28&gt;0),(B28/C28%)-100,"x  ")</f>
        <v>-4.8094333296076854</v>
      </c>
      <c r="E28" s="83">
        <v>702.47400000000005</v>
      </c>
      <c r="F28" s="84">
        <v>776.38699999999994</v>
      </c>
      <c r="G28" s="85">
        <f>IF(AND(F28&gt;0,E28&gt;0),(E28/F28%)-100,"x  ")</f>
        <v>-9.5201233405505121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1137</v>
      </c>
      <c r="C30" s="86">
        <v>1173</v>
      </c>
      <c r="D30" s="85">
        <f>IF(AND(C30&gt;0,B30&gt;0),(B30/C30%)-100,"x  ")</f>
        <v>-3.0690537084398954</v>
      </c>
      <c r="E30" s="83">
        <v>10749</v>
      </c>
      <c r="F30" s="84">
        <v>11879</v>
      </c>
      <c r="G30" s="85">
        <f>IF(AND(F30&gt;0,E30&gt;0),(E30/F30%)-100,"x  ")</f>
        <v>-9.5125852344473429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424</v>
      </c>
      <c r="C34" s="86">
        <f>C11+(C12*2)</f>
        <v>432</v>
      </c>
      <c r="D34" s="85">
        <f>IF(AND(C34&gt;0,B34&gt;0),(B34/C34%)-100,"x  ")</f>
        <v>-1.8518518518518619</v>
      </c>
      <c r="E34" s="83">
        <f>E11+(E12*2)</f>
        <v>4883</v>
      </c>
      <c r="F34" s="84">
        <f>F11+(F12*2)</f>
        <v>5280</v>
      </c>
      <c r="G34" s="85">
        <f>IF(AND(F34&gt;0,E34&gt;0),(E34/F34%)-100,"x  ")</f>
        <v>-7.5189393939393909</v>
      </c>
      <c r="H34" s="56"/>
    </row>
    <row r="35" spans="1:8" x14ac:dyDescent="0.2">
      <c r="A35" s="67" t="s">
        <v>92</v>
      </c>
      <c r="B35" s="86">
        <f>(B30)-(B34)</f>
        <v>713</v>
      </c>
      <c r="C35" s="86">
        <f>(C30)-(C34)</f>
        <v>741</v>
      </c>
      <c r="D35" s="85">
        <f>IF(AND(C35&gt;0,B35&gt;0),(B35/C35%)-100,"x  ")</f>
        <v>-3.778677462887984</v>
      </c>
      <c r="E35" s="83">
        <f>(E30)-(E34)</f>
        <v>5866</v>
      </c>
      <c r="F35" s="84">
        <f>(F30)-(F34)</f>
        <v>6599</v>
      </c>
      <c r="G35" s="85">
        <f>IF(AND(F35&gt;0,E35&gt;0),(E35/F35%)-100,"x  ")</f>
        <v>-11.107743597514769</v>
      </c>
      <c r="H35" s="57"/>
    </row>
    <row r="36" spans="1:8" x14ac:dyDescent="0.2">
      <c r="A36" s="55" t="s">
        <v>93</v>
      </c>
      <c r="B36" s="86">
        <v>231</v>
      </c>
      <c r="C36" s="86">
        <v>343</v>
      </c>
      <c r="D36" s="85">
        <f>IF(AND(C36&gt;0,B36&gt;0),(B36/C36%)-100,"x  ")</f>
        <v>-32.653061224489804</v>
      </c>
      <c r="E36" s="83">
        <v>2581</v>
      </c>
      <c r="F36" s="84">
        <v>2619</v>
      </c>
      <c r="G36" s="85">
        <f>IF(AND(F36&gt;0,E36&gt;0),(E36/F36%)-100,"x  ")</f>
        <v>-1.4509354715540326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106.756</v>
      </c>
      <c r="C38" s="87">
        <v>101.277</v>
      </c>
      <c r="D38" s="85">
        <f>IF(AND(C38&gt;0,B38&gt;0),(B38/C38%)-100,"x  ")</f>
        <v>5.4099153805898794</v>
      </c>
      <c r="E38" s="83">
        <v>1024.7239999999999</v>
      </c>
      <c r="F38" s="84">
        <v>1114.941</v>
      </c>
      <c r="G38" s="85">
        <f>IF(AND(F38&gt;0,E38&gt;0),(E38/F38%)-100,"x  ")</f>
        <v>-8.0916389297729694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44.575000000000003</v>
      </c>
      <c r="C40" s="86">
        <v>45.625999999999998</v>
      </c>
      <c r="D40" s="85">
        <f>IF(AND(C40&gt;0,B40&gt;0),(B40/C40%)-100,"x  ")</f>
        <v>-2.303511155919864</v>
      </c>
      <c r="E40" s="83">
        <v>518.10599999999999</v>
      </c>
      <c r="F40" s="84">
        <v>541.42999999999995</v>
      </c>
      <c r="G40" s="85">
        <f>IF(AND(F40&gt;0,E40&gt;0),(E40/F40%)-100,"x  ")</f>
        <v>-4.3078514304711604</v>
      </c>
      <c r="H40" s="49"/>
    </row>
    <row r="41" spans="1:8" hidden="1" x14ac:dyDescent="0.2">
      <c r="A41" s="60" t="s">
        <v>89</v>
      </c>
      <c r="B41" s="86">
        <v>7.3650000000000002</v>
      </c>
      <c r="C41" s="86">
        <v>6.1619999999999999</v>
      </c>
      <c r="D41" s="85">
        <f>IF(AND(C41&gt;0,B41&gt;0),(B41/C41%)-100,"x  ")</f>
        <v>19.522882181110035</v>
      </c>
      <c r="E41" s="83">
        <v>78.867999999999995</v>
      </c>
      <c r="F41" s="84">
        <v>98.873999999999995</v>
      </c>
      <c r="G41" s="85">
        <f>IF(AND(F41&gt;0,E41&gt;0),(E41/F41%)-100,"x  ")</f>
        <v>-20.233832959119695</v>
      </c>
      <c r="H41" s="49"/>
    </row>
    <row r="42" spans="1:8" x14ac:dyDescent="0.2">
      <c r="A42" s="55" t="s">
        <v>91</v>
      </c>
      <c r="B42" s="87">
        <f>(B40)+(B41)</f>
        <v>51.940000000000005</v>
      </c>
      <c r="C42" s="87">
        <f>(C40)+(C41)</f>
        <v>51.787999999999997</v>
      </c>
      <c r="D42" s="85">
        <f>IF(AND(C42&gt;0,B42&gt;0),(B42/C42%)-100,"x  ")</f>
        <v>0.2935042867073463</v>
      </c>
      <c r="E42" s="83">
        <f>(E40)+(E41)</f>
        <v>596.97399999999993</v>
      </c>
      <c r="F42" s="84">
        <f>(F40)+(F41)</f>
        <v>640.30399999999997</v>
      </c>
      <c r="G42" s="85">
        <f>IF(AND(F42&gt;0,E42&gt;0),(E42/F42%)-100,"x  ")</f>
        <v>-6.7670981283890228</v>
      </c>
      <c r="H42" s="56"/>
    </row>
    <row r="43" spans="1:8" x14ac:dyDescent="0.2">
      <c r="A43" s="67" t="s">
        <v>92</v>
      </c>
      <c r="B43" s="86">
        <v>54.816000000000003</v>
      </c>
      <c r="C43" s="86">
        <v>49.488999999999997</v>
      </c>
      <c r="D43" s="85">
        <f>IF(AND(C43&gt;0,B43&gt;0),(B43/C43%)-100,"x  ")</f>
        <v>10.764008163430262</v>
      </c>
      <c r="E43" s="83">
        <v>427.75</v>
      </c>
      <c r="F43" s="84">
        <v>474.637</v>
      </c>
      <c r="G43" s="85">
        <f>IF(AND(F43&gt;0,E43&gt;0),(E43/F43%)-100,"x  ")</f>
        <v>-9.8784966195218686</v>
      </c>
      <c r="H43" s="49"/>
    </row>
    <row r="44" spans="1:8" x14ac:dyDescent="0.2">
      <c r="A44" s="55" t="s">
        <v>93</v>
      </c>
      <c r="B44" s="86">
        <v>20.849</v>
      </c>
      <c r="C44" s="86">
        <v>23.766999999999999</v>
      </c>
      <c r="D44" s="85">
        <f>IF(AND(C44&gt;0,B44&gt;0),(B44/C44%)-100,"x  ")</f>
        <v>-12.277527664408623</v>
      </c>
      <c r="E44" s="83">
        <v>211.68199999999999</v>
      </c>
      <c r="F44" s="84">
        <v>207.29300000000001</v>
      </c>
      <c r="G44" s="85">
        <f>IF(AND(F44&gt;0,E44&gt;0),(E44/F44%)-100,"x  ")</f>
        <v>2.1172929138948291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4303</v>
      </c>
      <c r="C46" s="87">
        <v>4245</v>
      </c>
      <c r="D46" s="85">
        <f>IF(AND(C46&gt;0,B46&gt;0),(B46/C46%)-100,"x  ")</f>
        <v>1.3663133097762028</v>
      </c>
      <c r="E46" s="83">
        <v>41764</v>
      </c>
      <c r="F46" s="84">
        <v>46364</v>
      </c>
      <c r="G46" s="85">
        <f>IF(AND(F46&gt;0,E46&gt;0),(E46/F46%)-100,"x  ")</f>
        <v>-9.9214908118367617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1828</v>
      </c>
      <c r="C48" s="86">
        <v>1881</v>
      </c>
      <c r="D48" s="85">
        <f>IF(AND(C48&gt;0,B48&gt;0),(B48/C48%)-100,"x  ")</f>
        <v>-2.8176501860712335</v>
      </c>
      <c r="E48" s="83">
        <v>21218</v>
      </c>
      <c r="F48" s="84">
        <v>22320</v>
      </c>
      <c r="G48" s="85">
        <f>IF(AND(F48&gt;0,E48&gt;0),(E48/F48%)-100,"x  ")</f>
        <v>-4.9372759856630779</v>
      </c>
      <c r="H48" s="49"/>
    </row>
    <row r="49" spans="1:8" hidden="1" x14ac:dyDescent="0.2">
      <c r="A49" s="60" t="s">
        <v>89</v>
      </c>
      <c r="B49" s="86">
        <v>331</v>
      </c>
      <c r="C49" s="86">
        <v>263</v>
      </c>
      <c r="D49" s="85">
        <f>IF(AND(C49&gt;0,B49&gt;0),(B49/C49%)-100,"x  ")</f>
        <v>25.855513307984793</v>
      </c>
      <c r="E49" s="83">
        <v>3348</v>
      </c>
      <c r="F49" s="84">
        <v>4230</v>
      </c>
      <c r="G49" s="85">
        <f>IF(AND(F49&gt;0,E49&gt;0),(E49/F49%)-100,"x  ")</f>
        <v>-20.851063829787222</v>
      </c>
      <c r="H49" s="49"/>
    </row>
    <row r="50" spans="1:8" x14ac:dyDescent="0.2">
      <c r="A50" s="55" t="s">
        <v>91</v>
      </c>
      <c r="B50" s="86">
        <f>(B48)+(B49)</f>
        <v>2159</v>
      </c>
      <c r="C50" s="86">
        <f>(C48)+(C49)</f>
        <v>2144</v>
      </c>
      <c r="D50" s="85">
        <f>IF(AND(C50&gt;0,B50&gt;0),(B50/C50%)-100,"x  ")</f>
        <v>0.69962686567163246</v>
      </c>
      <c r="E50" s="83">
        <f>(E48)+(E49)</f>
        <v>24566</v>
      </c>
      <c r="F50" s="84">
        <f>(F48)+(F49)</f>
        <v>26550</v>
      </c>
      <c r="G50" s="85">
        <f>IF(AND(F50&gt;0,E50&gt;0),(E50/F50%)-100,"x  ")</f>
        <v>-7.4726930320150728</v>
      </c>
      <c r="H50" s="56"/>
    </row>
    <row r="51" spans="1:8" x14ac:dyDescent="0.2">
      <c r="A51" s="67" t="s">
        <v>92</v>
      </c>
      <c r="B51" s="86">
        <v>2144</v>
      </c>
      <c r="C51" s="86">
        <v>2101</v>
      </c>
      <c r="D51" s="85">
        <f>IF(AND(C51&gt;0,B51&gt;0),(B51/C51%)-100,"x  ")</f>
        <v>2.0466444550214078</v>
      </c>
      <c r="E51" s="83">
        <v>17198</v>
      </c>
      <c r="F51" s="84">
        <v>19814</v>
      </c>
      <c r="G51" s="85">
        <f>IF(AND(F51&gt;0,E51&gt;0),(E51/F51%)-100,"x  ")</f>
        <v>-13.20278590895326</v>
      </c>
      <c r="H51" s="49"/>
    </row>
    <row r="52" spans="1:8" x14ac:dyDescent="0.2">
      <c r="A52" s="68" t="s">
        <v>93</v>
      </c>
      <c r="B52" s="88">
        <v>739</v>
      </c>
      <c r="C52" s="88">
        <v>1031</v>
      </c>
      <c r="D52" s="89">
        <f>IF(AND(C52&gt;0,B52&gt;0),(B52/C52%)-100,"x  ")</f>
        <v>-28.322017458777893</v>
      </c>
      <c r="E52" s="90">
        <v>8091</v>
      </c>
      <c r="F52" s="91">
        <v>8573</v>
      </c>
      <c r="G52" s="89">
        <f>IF(AND(F52&gt;0,E52&gt;0),(E52/F52%)-100,"x  ")</f>
        <v>-5.6223025778607365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664</v>
      </c>
      <c r="C7" s="76">
        <v>656</v>
      </c>
      <c r="D7" s="76">
        <v>883</v>
      </c>
      <c r="E7" s="76">
        <v>585</v>
      </c>
      <c r="F7" s="76">
        <v>529</v>
      </c>
      <c r="G7" s="76">
        <v>639</v>
      </c>
      <c r="H7" s="76">
        <v>696</v>
      </c>
      <c r="I7" s="76">
        <v>853</v>
      </c>
      <c r="J7" s="76">
        <v>808</v>
      </c>
      <c r="K7" s="76">
        <v>786</v>
      </c>
      <c r="L7" s="76">
        <v>829</v>
      </c>
      <c r="M7" s="77">
        <v>739</v>
      </c>
      <c r="N7" s="76">
        <v>654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1299</v>
      </c>
      <c r="C11" s="76">
        <v>1260</v>
      </c>
      <c r="D11" s="76">
        <v>1701</v>
      </c>
      <c r="E11" s="76">
        <v>1399</v>
      </c>
      <c r="F11" s="76">
        <v>1090</v>
      </c>
      <c r="G11" s="76">
        <v>771</v>
      </c>
      <c r="H11" s="76">
        <v>880</v>
      </c>
      <c r="I11" s="76">
        <v>1135</v>
      </c>
      <c r="J11" s="76">
        <v>1497</v>
      </c>
      <c r="K11" s="76">
        <v>1177</v>
      </c>
      <c r="L11" s="76">
        <v>1424</v>
      </c>
      <c r="M11" s="77">
        <v>1242</v>
      </c>
      <c r="N11" s="76">
        <v>1275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2017-12-06T12:02:10Z</cp:lastPrinted>
  <dcterms:created xsi:type="dcterms:W3CDTF">2014-04-03T08:37:47Z</dcterms:created>
  <dcterms:modified xsi:type="dcterms:W3CDTF">2017-12-06T12:03:10Z</dcterms:modified>
  <cp:category>LIS-Bericht</cp:category>
</cp:coreProperties>
</file>