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43" i="10"/>
  <c r="G12" i="10"/>
</calcChain>
</file>

<file path=xl/sharedStrings.xml><?xml version="1.0" encoding="utf-8"?>
<sst xmlns="http://schemas.openxmlformats.org/spreadsheetml/2006/main" count="220" uniqueCount="181">
  <si>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</si>
  <si>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</si>
  <si>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</si>
  <si>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</si>
  <si>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</si>
  <si>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</si>
  <si>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</si>
  <si>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</si>
  <si>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</si>
  <si>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</si>
  <si>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</si>
  <si>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</si>
  <si>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</si>
  <si>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</si>
  <si>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</si>
  <si>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</si>
  <si>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</si>
  <si>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</si>
  <si>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</si>
  <si>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</si>
  <si>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</si>
  <si>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</si>
  <si>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</si>
  <si>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</si>
  <si>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</si>
  <si>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</si>
  <si>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</si>
  <si>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</si>
  <si>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</si>
  <si>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</si>
  <si>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</si>
  <si>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</si>
  <si>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</si>
  <si>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</si>
  <si>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</si>
  <si>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</si>
  <si>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</si>
  <si>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</si>
  <si>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</si>
  <si>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</si>
  <si>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</si>
  <si>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</si>
  <si>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</si>
  <si>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</si>
  <si>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</si>
  <si>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</si>
  <si>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</si>
  <si>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</si>
  <si>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</si>
  <si>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</si>
  <si>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</si>
  <si>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</si>
  <si>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</si>
  <si>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</si>
  <si>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</si>
  <si>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</si>
  <si>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</si>
  <si>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</si>
  <si>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</si>
  <si>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</si>
  <si>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</si>
  <si>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</si>
  <si>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</si>
  <si>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</si>
  <si>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</si>
  <si>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</si>
  <si>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</si>
  <si>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</si>
  <si>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</si>
  <si>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</si>
  <si>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</si>
  <si>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</si>
  <si>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</si>
  <si>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</si>
  <si>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</si>
  <si>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</si>
  <si>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</si>
  <si>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</si>
  <si>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</si>
  <si>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</si>
  <si>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</si>
  <si>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</si>
  <si>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</si>
  <si>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</si>
  <si>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</si>
  <si>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</si>
  <si>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</si>
  <si>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</si>
  <si>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</si>
  <si>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</si>
  <si>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</si>
  <si>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</si>
  <si>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</si>
  <si>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</si>
  <si>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</si>
  <si>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</si>
  <si>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</si>
  <si>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</si>
  <si>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</si>
  <si>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</si>
  <si>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</si>
  <si>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</si>
  <si>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</si>
  <si>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</si>
  <si>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</si>
  <si>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</si>
  <si>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</si>
  <si>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</si>
  <si>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</si>
  <si>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</si>
  <si>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</si>
  <si>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</si>
  <si>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</si>
  <si>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</si>
  <si>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</si>
  <si>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</si>
  <si>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</si>
  <si>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</si>
  <si>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</si>
  <si>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</si>
  <si>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</si>
  <si>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</si>
  <si>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</si>
  <si>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</si>
  <si>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</si>
  <si>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</si>
  <si>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</si>
  <si>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</si>
  <si>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</si>
  <si>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</si>
  <si>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</si>
  <si>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</si>
  <si>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</si>
  <si>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</si>
  <si>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</si>
  <si>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</si>
  <si>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</si>
  <si>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</si>
  <si>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</si>
  <si>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</si>
  <si>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</si>
  <si>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</si>
  <si>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</si>
  <si>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</si>
  <si>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</si>
  <si>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</si>
  <si>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</si>
  <si>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</si>
  <si>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</si>
  <si>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</si>
  <si>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</si>
  <si>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</si>
  <si>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</si>
  <si>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</si>
  <si>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</si>
  <si>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</si>
  <si>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</si>
  <si>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</si>
  <si>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</si>
  <si>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</si>
  <si>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</si>
  <si>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3/16 HH</t>
  </si>
  <si>
    <t>3. Quartal 2016</t>
  </si>
  <si>
    <t xml:space="preserve">© Statistisches Amt für Hamburg und Schleswig-Holstein, Hamburg 2019  
Auszugsweise Vervielfältigung und Verbreitung mit Quellenangabe gestattet.        </t>
  </si>
  <si>
    <t>Januar - September</t>
  </si>
  <si>
    <t>der Monate Januar bis September</t>
  </si>
  <si>
    <t>2. Ausfuhr des Landes Hamburg 2014 bis 2016 im Monatsvergleich</t>
  </si>
  <si>
    <t>Januar - September 2016</t>
  </si>
  <si>
    <t>Frankreich</t>
  </si>
  <si>
    <t>Verein.Arabische Em.</t>
  </si>
  <si>
    <t>China, Volksrepublik</t>
  </si>
  <si>
    <t>Verein.Staaten (USA)</t>
  </si>
  <si>
    <t>Vereinigt.Königreich</t>
  </si>
  <si>
    <t>Russische Föderation</t>
  </si>
  <si>
    <t>Tschechische Republ.</t>
  </si>
  <si>
    <t xml:space="preserve">2. Ausfuhr des Landes Hamburg im monatlichen Jahresvergleich in 2014 bis 2016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</si>
  <si>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</si>
  <si>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</si>
  <si>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</si>
  <si>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</si>
  <si>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 xml:space="preserve">Herausgegeben am: 1. Februar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</si>
</sst>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Polen</c:v>
                </c:pt>
                <c:pt idx="7">
                  <c:v>Türkei</c:v>
                </c:pt>
                <c:pt idx="8">
                  <c:v>Österreich</c:v>
                </c:pt>
                <c:pt idx="9">
                  <c:v>Italien</c:v>
                </c:pt>
                <c:pt idx="10">
                  <c:v>Spanien</c:v>
                </c:pt>
                <c:pt idx="11">
                  <c:v>Ungarn</c:v>
                </c:pt>
                <c:pt idx="12">
                  <c:v>Russische Föderation</c:v>
                </c:pt>
                <c:pt idx="13">
                  <c:v>Tschechische Republ.</c:v>
                </c:pt>
                <c:pt idx="14">
                  <c:v>Dänemark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8724.1702359999999</c:v>
                </c:pt>
                <c:pt idx="1">
                  <c:v>4631.1588359999996</c:v>
                </c:pt>
                <c:pt idx="2">
                  <c:v>3561.4423780000002</c:v>
                </c:pt>
                <c:pt idx="3">
                  <c:v>3258.6086150000001</c:v>
                </c:pt>
                <c:pt idx="4">
                  <c:v>2921.1715509999999</c:v>
                </c:pt>
                <c:pt idx="5">
                  <c:v>1513.6763679999999</c:v>
                </c:pt>
                <c:pt idx="6">
                  <c:v>883.51849500000003</c:v>
                </c:pt>
                <c:pt idx="7">
                  <c:v>855.43378199999995</c:v>
                </c:pt>
                <c:pt idx="8">
                  <c:v>819.54142000000002</c:v>
                </c:pt>
                <c:pt idx="9">
                  <c:v>781.71922500000005</c:v>
                </c:pt>
                <c:pt idx="10">
                  <c:v>746.40598699999998</c:v>
                </c:pt>
                <c:pt idx="11">
                  <c:v>716.45658400000002</c:v>
                </c:pt>
                <c:pt idx="12">
                  <c:v>553.44278299999996</c:v>
                </c:pt>
                <c:pt idx="13">
                  <c:v>549.01475200000004</c:v>
                </c:pt>
                <c:pt idx="14">
                  <c:v>534.03938700000003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Polen</c:v>
                </c:pt>
                <c:pt idx="7">
                  <c:v>Türkei</c:v>
                </c:pt>
                <c:pt idx="8">
                  <c:v>Österreich</c:v>
                </c:pt>
                <c:pt idx="9">
                  <c:v>Italien</c:v>
                </c:pt>
                <c:pt idx="10">
                  <c:v>Spanien</c:v>
                </c:pt>
                <c:pt idx="11">
                  <c:v>Ungarn</c:v>
                </c:pt>
                <c:pt idx="12">
                  <c:v>Russische Föderation</c:v>
                </c:pt>
                <c:pt idx="13">
                  <c:v>Tschechische Republ.</c:v>
                </c:pt>
                <c:pt idx="14">
                  <c:v>Dänemark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9879.5900930000007</c:v>
                </c:pt>
                <c:pt idx="1">
                  <c:v>4298.4770120000003</c:v>
                </c:pt>
                <c:pt idx="2">
                  <c:v>3015.68815</c:v>
                </c:pt>
                <c:pt idx="3">
                  <c:v>3172.9660509999999</c:v>
                </c:pt>
                <c:pt idx="4">
                  <c:v>2665.848348</c:v>
                </c:pt>
                <c:pt idx="5">
                  <c:v>1806.65843</c:v>
                </c:pt>
                <c:pt idx="6">
                  <c:v>896.23713199999997</c:v>
                </c:pt>
                <c:pt idx="7">
                  <c:v>813.03691900000001</c:v>
                </c:pt>
                <c:pt idx="8">
                  <c:v>858.96609999999998</c:v>
                </c:pt>
                <c:pt idx="9">
                  <c:v>773.29760899999997</c:v>
                </c:pt>
                <c:pt idx="10">
                  <c:v>754.94495800000004</c:v>
                </c:pt>
                <c:pt idx="11">
                  <c:v>214.604896</c:v>
                </c:pt>
                <c:pt idx="12">
                  <c:v>169.55627999999999</c:v>
                </c:pt>
                <c:pt idx="13">
                  <c:v>425.34970800000002</c:v>
                </c:pt>
                <c:pt idx="14">
                  <c:v>1232.5016820000001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126592"/>
        <c:axId val="117739904"/>
      </c:barChart>
      <c:catAx>
        <c:axId val="1121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7739904"/>
        <c:crosses val="autoZero"/>
        <c:auto val="1"/>
        <c:lblAlgn val="ctr"/>
        <c:lblOffset val="100"/>
        <c:noMultiLvlLbl val="0"/>
      </c:catAx>
      <c:valAx>
        <c:axId val="11773990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212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3325.376272</c:v>
                </c:pt>
                <c:pt idx="1">
                  <c:v>3998.9564700000001</c:v>
                </c:pt>
                <c:pt idx="2">
                  <c:v>5065.6608139999998</c:v>
                </c:pt>
                <c:pt idx="3">
                  <c:v>4563.6058720000001</c:v>
                </c:pt>
                <c:pt idx="4">
                  <c:v>4406.3541210000003</c:v>
                </c:pt>
                <c:pt idx="5">
                  <c:v>5012.648451</c:v>
                </c:pt>
                <c:pt idx="6">
                  <c:v>3362.8479900000002</c:v>
                </c:pt>
                <c:pt idx="7">
                  <c:v>4408.0220609999997</c:v>
                </c:pt>
                <c:pt idx="8">
                  <c:v>4246.1875909999999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9728"/>
        <c:axId val="117771648"/>
      </c:lineChart>
      <c:catAx>
        <c:axId val="1177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7771648"/>
        <c:crosses val="autoZero"/>
        <c:auto val="1"/>
        <c:lblAlgn val="ctr"/>
        <c:lblOffset val="100"/>
        <c:noMultiLvlLbl val="0"/>
      </c:catAx>
      <c:valAx>
        <c:axId val="11777164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7769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180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104" t="s">
        <v>0</v>
      </c>
      <c r="B2" s="104"/>
      <c r="C2" s="104"/>
      <c r="D2" s="104"/>
      <c r="E2" s="104"/>
      <c r="F2" s="104"/>
      <c r="G2" s="104"/>
    </row>
    <row r="3" spans="1:7" s="41" customFormat="1" x14ac:dyDescent="0.2"/>
    <row r="4" spans="1:7" s="41" customFormat="1" ht="15.75" x14ac:dyDescent="0.25">
      <c r="A4" s="105" t="s">
        <v>1</v>
      </c>
      <c r="B4" s="106"/>
      <c r="C4" s="106"/>
      <c r="D4" s="106"/>
      <c r="E4" s="106"/>
      <c r="F4" s="106"/>
      <c r="G4" s="106"/>
    </row>
    <row r="5" spans="1:7" s="41" customFormat="1" x14ac:dyDescent="0.2">
      <c r="A5" s="98"/>
      <c r="B5" s="98"/>
      <c r="C5" s="98"/>
      <c r="D5" s="98"/>
      <c r="E5" s="98"/>
      <c r="F5" s="98"/>
      <c r="G5" s="98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0" t="s">
        <v>129</v>
      </c>
      <c r="B8" s="97"/>
      <c r="C8" s="97"/>
      <c r="D8" s="97"/>
      <c r="E8" s="97"/>
      <c r="F8" s="97"/>
      <c r="G8" s="97"/>
    </row>
    <row r="9" spans="1:7" s="41" customFormat="1" x14ac:dyDescent="0.2">
      <c r="A9" s="97" t="s">
        <v>4</v>
      </c>
      <c r="B9" s="97"/>
      <c r="C9" s="97"/>
      <c r="D9" s="97"/>
      <c r="E9" s="97"/>
      <c r="F9" s="97"/>
      <c r="G9" s="97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41" customFormat="1" x14ac:dyDescent="0.2">
      <c r="A12" s="97" t="s">
        <v>3</v>
      </c>
      <c r="B12" s="97"/>
      <c r="C12" s="97"/>
      <c r="D12" s="97"/>
      <c r="E12" s="97"/>
      <c r="F12" s="97"/>
      <c r="G12" s="97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0" t="s">
        <v>131</v>
      </c>
      <c r="B15" s="97"/>
      <c r="C15" s="97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1" t="s">
        <v>149</v>
      </c>
      <c r="B17" s="97"/>
      <c r="C17" s="97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2" t="s">
        <v>156</v>
      </c>
      <c r="C18" s="97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3" t="s">
        <v>150</v>
      </c>
      <c r="C19" s="103"/>
      <c r="D19" s="103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0" t="s">
        <v>141</v>
      </c>
      <c r="B21" s="97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97" t="s">
        <v>136</v>
      </c>
      <c r="C23" s="97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97" t="s">
        <v>138</v>
      </c>
      <c r="C24" s="97"/>
      <c r="D24" s="71"/>
      <c r="E24" s="71"/>
      <c r="F24" s="71"/>
      <c r="G24" s="71"/>
    </row>
    <row r="25" spans="1:7" s="41" customFormat="1" ht="12.75" customHeight="1" x14ac:dyDescent="0.2">
      <c r="A25" s="71"/>
      <c r="B25" s="97"/>
      <c r="C25" s="97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99" t="s">
        <v>163</v>
      </c>
      <c r="B29" s="97"/>
      <c r="C29" s="97"/>
      <c r="D29" s="97"/>
      <c r="E29" s="97"/>
      <c r="F29" s="97"/>
      <c r="G29" s="97"/>
    </row>
    <row r="30" spans="1:7" s="41" customFormat="1" ht="41.85" customHeight="1" x14ac:dyDescent="0.2">
      <c r="A30" s="97" t="s">
        <v>148</v>
      </c>
      <c r="B30" s="97"/>
      <c r="C30" s="97"/>
      <c r="D30" s="97"/>
      <c r="E30" s="97"/>
      <c r="F30" s="97"/>
      <c r="G30" s="97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98" t="s">
        <v>144</v>
      </c>
      <c r="B41" s="98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3" width="7.875" customWidth="1"/>
    <col min="4" max="4" width="8.2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118</v>
      </c>
      <c r="C4" s="77" t="s">
        <v>119</v>
      </c>
      <c r="D4" s="77" t="s">
        <v>120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178</v>
      </c>
      <c r="C5" s="110"/>
      <c r="D5" s="110"/>
      <c r="E5" s="32" t="s">
        <v>178</v>
      </c>
      <c r="F5" s="32" t="s">
        <v>179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156.368289</v>
      </c>
      <c r="C7" s="78">
        <v>155.97419500000001</v>
      </c>
      <c r="D7" s="78">
        <v>155.93053399999999</v>
      </c>
      <c r="E7" s="78">
        <v>1528.0757020000001</v>
      </c>
      <c r="F7" s="78">
        <v>1669.7497949999999</v>
      </c>
      <c r="G7" s="79">
        <f>IF(AND(F7&gt;0,E7&gt;0),(E7/F7%)-100,"x  ")</f>
        <v>-8.484749836426829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2.3737000000000001E-2</v>
      </c>
      <c r="C9" s="78">
        <v>8.9999999999999998E-4</v>
      </c>
      <c r="D9" s="78">
        <v>1.2999999999999999E-3</v>
      </c>
      <c r="E9" s="78">
        <v>0.92594699999999996</v>
      </c>
      <c r="F9" s="78">
        <v>1.074362</v>
      </c>
      <c r="G9" s="79">
        <f>IF(AND(F9&gt;0,E9&gt;0),(E9/F9%)-100,"x  ")</f>
        <v>-13.814245105467251</v>
      </c>
    </row>
    <row r="10" spans="1:7" s="9" customFormat="1" ht="12" x14ac:dyDescent="0.2">
      <c r="A10" s="44" t="s">
        <v>25</v>
      </c>
      <c r="B10" s="78">
        <v>23.247205999999998</v>
      </c>
      <c r="C10" s="78">
        <v>19.498809999999999</v>
      </c>
      <c r="D10" s="78">
        <v>23.825002000000001</v>
      </c>
      <c r="E10" s="78">
        <v>231.07694100000001</v>
      </c>
      <c r="F10" s="78">
        <v>258.81759199999999</v>
      </c>
      <c r="G10" s="79">
        <f>IF(AND(F10&gt;0,E10&gt;0),(E10/F10%)-100,"x  ")</f>
        <v>-10.718224671528503</v>
      </c>
    </row>
    <row r="11" spans="1:7" s="9" customFormat="1" ht="12" x14ac:dyDescent="0.2">
      <c r="A11" s="44" t="s">
        <v>26</v>
      </c>
      <c r="B11" s="78">
        <v>119.73651700000001</v>
      </c>
      <c r="C11" s="78">
        <v>123.475724</v>
      </c>
      <c r="D11" s="78">
        <v>119.185175</v>
      </c>
      <c r="E11" s="78">
        <v>1183.114437</v>
      </c>
      <c r="F11" s="78">
        <v>1281.2961130000001</v>
      </c>
      <c r="G11" s="79">
        <f>IF(AND(F11&gt;0,E11&gt;0),(E11/F11%)-100,"x  ")</f>
        <v>-7.662684293181826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22.197997000000001</v>
      </c>
      <c r="C13" s="78">
        <v>28.154961</v>
      </c>
      <c r="D13" s="78">
        <v>30.168157000000001</v>
      </c>
      <c r="E13" s="78">
        <v>298.212335</v>
      </c>
      <c r="F13" s="78">
        <v>370.36793</v>
      </c>
      <c r="G13" s="79">
        <f>IF(AND(F13&gt;0,E13&gt;0),(E13/F13%)-100,"x  ")</f>
        <v>-19.482139017813992</v>
      </c>
    </row>
    <row r="14" spans="1:7" s="9" customFormat="1" ht="12" x14ac:dyDescent="0.2">
      <c r="A14" s="45" t="s">
        <v>28</v>
      </c>
      <c r="B14" s="78">
        <v>22.086027000000001</v>
      </c>
      <c r="C14" s="78">
        <v>25.738368000000001</v>
      </c>
      <c r="D14" s="78">
        <v>3.310746</v>
      </c>
      <c r="E14" s="78">
        <v>212.79133100000001</v>
      </c>
      <c r="F14" s="78">
        <v>290.00998099999998</v>
      </c>
      <c r="G14" s="79">
        <f>IF(AND(F14&gt;0,E14&gt;0),(E14/F14%)-100,"x  ")</f>
        <v>-26.626204289155126</v>
      </c>
    </row>
    <row r="15" spans="1:7" s="9" customFormat="1" ht="12" x14ac:dyDescent="0.2">
      <c r="A15" s="46" t="s">
        <v>27</v>
      </c>
      <c r="B15" s="78">
        <v>13.360829000000001</v>
      </c>
      <c r="C15" s="78">
        <v>12.998761</v>
      </c>
      <c r="D15" s="78">
        <v>12.919057</v>
      </c>
      <c r="E15" s="78">
        <v>112.958377</v>
      </c>
      <c r="F15" s="78">
        <v>128.56172799999999</v>
      </c>
      <c r="G15" s="79">
        <f>IF(AND(F15&gt;0,E15&gt;0),(E15/F15%)-100,"x  ")</f>
        <v>-12.136855378919606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3185.5961820000002</v>
      </c>
      <c r="C17" s="78">
        <v>4237.5147980000002</v>
      </c>
      <c r="D17" s="78">
        <v>4065.1862900000001</v>
      </c>
      <c r="E17" s="78">
        <v>36698.411185999998</v>
      </c>
      <c r="F17" s="78">
        <v>38174.720722999999</v>
      </c>
      <c r="G17" s="79">
        <f>IF(AND(F17&gt;0,E17&gt;0),(E17/F17%)-100,"x  ")</f>
        <v>-3.8672438436741032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9.853097</v>
      </c>
      <c r="C19" s="78">
        <v>10.421165999999999</v>
      </c>
      <c r="D19" s="78">
        <v>12.032560999999999</v>
      </c>
      <c r="E19" s="78">
        <v>102.381635</v>
      </c>
      <c r="F19" s="78">
        <v>845.22573199999999</v>
      </c>
      <c r="G19" s="79">
        <f>IF(AND(F19&gt;0,E19&gt;0),(E19/F19%)-100,"x  ")</f>
        <v>-87.887066008066114</v>
      </c>
    </row>
    <row r="20" spans="1:7" s="9" customFormat="1" ht="12" x14ac:dyDescent="0.2">
      <c r="A20" s="46" t="s">
        <v>33</v>
      </c>
      <c r="B20" s="78">
        <v>295.40310099999999</v>
      </c>
      <c r="C20" s="78">
        <v>367.51859300000001</v>
      </c>
      <c r="D20" s="78">
        <v>505.73898600000001</v>
      </c>
      <c r="E20" s="78">
        <v>3475.6298400000001</v>
      </c>
      <c r="F20" s="78">
        <v>4545.4814839999999</v>
      </c>
      <c r="G20" s="79">
        <f>IF(AND(F20&gt;0,E20&gt;0),(E20/F20%)-100,"x  ")</f>
        <v>-23.536596678830506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2.8376410000000001</v>
      </c>
      <c r="C22" s="78">
        <v>3.5303110000000002</v>
      </c>
      <c r="D22" s="78">
        <v>3.7659530000000001</v>
      </c>
      <c r="E22" s="78">
        <v>30.227851999999999</v>
      </c>
      <c r="F22" s="78">
        <v>35.788046000000001</v>
      </c>
      <c r="G22" s="79">
        <f>IF(AND(F22&gt;0,E22&gt;0),(E22/F22%)-100,"x  ")</f>
        <v>-15.536455943976378</v>
      </c>
    </row>
    <row r="23" spans="1:7" s="9" customFormat="1" ht="12" x14ac:dyDescent="0.2">
      <c r="A23" s="36" t="s">
        <v>36</v>
      </c>
      <c r="B23" s="78">
        <v>19.033248</v>
      </c>
      <c r="C23" s="78">
        <v>15.6328</v>
      </c>
      <c r="D23" s="78">
        <v>34.831733</v>
      </c>
      <c r="E23" s="78">
        <v>206.75621699999999</v>
      </c>
      <c r="F23" s="78">
        <v>280.37980499999998</v>
      </c>
      <c r="G23" s="79">
        <f>IF(AND(F23&gt;0,E23&gt;0),(E23/F23%)-100,"x  ")</f>
        <v>-26.258520295354359</v>
      </c>
    </row>
    <row r="24" spans="1:7" s="9" customFormat="1" ht="12" x14ac:dyDescent="0.2">
      <c r="A24" s="36" t="s">
        <v>38</v>
      </c>
      <c r="B24" s="78">
        <v>19.420826999999999</v>
      </c>
      <c r="C24" s="78">
        <v>21.573281000000001</v>
      </c>
      <c r="D24" s="78">
        <v>25.120246999999999</v>
      </c>
      <c r="E24" s="78">
        <v>194.07697400000001</v>
      </c>
      <c r="F24" s="78">
        <v>199.806298</v>
      </c>
      <c r="G24" s="79">
        <f>IF(AND(F24&gt;0,E24&gt;0),(E24/F24%)-100,"x  ")</f>
        <v>-2.8674391434848587</v>
      </c>
    </row>
    <row r="25" spans="1:7" s="9" customFormat="1" ht="12" x14ac:dyDescent="0.2">
      <c r="A25" s="36" t="s">
        <v>37</v>
      </c>
      <c r="B25" s="78">
        <v>137.32113000000001</v>
      </c>
      <c r="C25" s="78">
        <v>123.97850699999999</v>
      </c>
      <c r="D25" s="78">
        <v>149.30475999999999</v>
      </c>
      <c r="E25" s="78">
        <v>1067.7341269999999</v>
      </c>
      <c r="F25" s="78">
        <v>1437.656696</v>
      </c>
      <c r="G25" s="79">
        <f>IF(AND(F25&gt;0,E25&gt;0),(E25/F25%)-100,"x  ")</f>
        <v>-25.73093910592408</v>
      </c>
    </row>
    <row r="26" spans="1:7" s="9" customFormat="1" ht="12" x14ac:dyDescent="0.2">
      <c r="A26" s="47" t="s">
        <v>39</v>
      </c>
      <c r="B26" s="78">
        <v>2880.3399840000002</v>
      </c>
      <c r="C26" s="78">
        <v>3859.5750389999998</v>
      </c>
      <c r="D26" s="78">
        <v>3547.4147429999998</v>
      </c>
      <c r="E26" s="78">
        <v>33120.399710999998</v>
      </c>
      <c r="F26" s="78">
        <v>32784.013507000003</v>
      </c>
      <c r="G26" s="79">
        <f>IF(AND(F26&gt;0,E26&gt;0),(E26/F26%)-100,"x  ")</f>
        <v>1.0260677934633264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162.971361</v>
      </c>
      <c r="C28" s="78">
        <v>187.483057</v>
      </c>
      <c r="D28" s="78">
        <v>208.00755000000001</v>
      </c>
      <c r="E28" s="78">
        <v>1769.7933800000001</v>
      </c>
      <c r="F28" s="78">
        <v>1981.6140909999999</v>
      </c>
      <c r="G28" s="79">
        <f>IF(AND(F28&gt;0,E28&gt;0),(E28/F28%)-100,"x  ")</f>
        <v>-10.689301815224113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21.010314999999999</v>
      </c>
      <c r="C30" s="78">
        <v>22.560534000000001</v>
      </c>
      <c r="D30" s="78">
        <v>22.945029999999999</v>
      </c>
      <c r="E30" s="78">
        <v>215.808378</v>
      </c>
      <c r="F30" s="78">
        <v>224.330364</v>
      </c>
      <c r="G30" s="79">
        <f>IF(AND(F30&gt;0,E30&gt;0),(E30/F30%)-100,"x  ")</f>
        <v>-3.7988553346260403</v>
      </c>
    </row>
    <row r="31" spans="1:7" s="9" customFormat="1" ht="12" x14ac:dyDescent="0.2">
      <c r="A31" s="49" t="s">
        <v>43</v>
      </c>
      <c r="B31" s="78">
        <v>43.068331999999998</v>
      </c>
      <c r="C31" s="78">
        <v>44.231957000000001</v>
      </c>
      <c r="D31" s="78">
        <v>47.235408999999997</v>
      </c>
      <c r="E31" s="78">
        <v>393.60236500000002</v>
      </c>
      <c r="F31" s="78">
        <v>402.48181399999999</v>
      </c>
      <c r="G31" s="79">
        <f>IF(AND(F31&gt;0,E31&gt;0),(E31/F31%)-100,"x  ")</f>
        <v>-2.2061739664093096</v>
      </c>
    </row>
    <row r="32" spans="1:7" s="9" customFormat="1" ht="12" x14ac:dyDescent="0.2">
      <c r="A32" s="49" t="s">
        <v>42</v>
      </c>
      <c r="B32" s="78">
        <v>40.171577999999997</v>
      </c>
      <c r="C32" s="78">
        <v>42.582228000000001</v>
      </c>
      <c r="D32" s="78">
        <v>58.844703000000003</v>
      </c>
      <c r="E32" s="78">
        <v>469.975843</v>
      </c>
      <c r="F32" s="78">
        <v>582.63266999999996</v>
      </c>
      <c r="G32" s="79">
        <f>IF(AND(F32&gt;0,E32&gt;0),(E32/F32%)-100,"x  ")</f>
        <v>-19.335823890548383</v>
      </c>
    </row>
    <row r="33" spans="1:7" s="9" customFormat="1" ht="12" x14ac:dyDescent="0.2">
      <c r="A33" s="38" t="s">
        <v>44</v>
      </c>
      <c r="B33" s="78">
        <v>2717.3686229999998</v>
      </c>
      <c r="C33" s="78">
        <v>3672.0919819999999</v>
      </c>
      <c r="D33" s="78">
        <v>3339.407193</v>
      </c>
      <c r="E33" s="78">
        <v>31350.606330999999</v>
      </c>
      <c r="F33" s="78">
        <v>30802.399416</v>
      </c>
      <c r="G33" s="79">
        <f>IF(AND(F33&gt;0,E33&gt;0),(E33/F33%)-100,"x  ")</f>
        <v>1.7797539327901717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10.803391</v>
      </c>
      <c r="C35" s="78">
        <v>16.273088000000001</v>
      </c>
      <c r="D35" s="78">
        <v>15.378596</v>
      </c>
      <c r="E35" s="78">
        <v>110.532661</v>
      </c>
      <c r="F35" s="78">
        <v>99.491342000000003</v>
      </c>
      <c r="G35" s="79">
        <f>IF(AND(F35&gt;0,E35&gt;0),(E35/F35%)-100,"x  ")</f>
        <v>11.097768688254305</v>
      </c>
    </row>
    <row r="36" spans="1:7" s="9" customFormat="1" ht="12" x14ac:dyDescent="0.2">
      <c r="A36" s="49" t="s">
        <v>46</v>
      </c>
      <c r="B36" s="78">
        <v>13.298468</v>
      </c>
      <c r="C36" s="78">
        <v>15.565078</v>
      </c>
      <c r="D36" s="78">
        <v>13.236406000000001</v>
      </c>
      <c r="E36" s="78">
        <v>130.081356</v>
      </c>
      <c r="F36" s="78">
        <v>119.256366</v>
      </c>
      <c r="G36" s="79">
        <f>IF(AND(F36&gt;0,E36&gt;0),(E36/F36%)-100,"x  ")</f>
        <v>9.0770751810431562</v>
      </c>
    </row>
    <row r="37" spans="1:7" s="9" customFormat="1" ht="12" x14ac:dyDescent="0.2">
      <c r="A37" s="49" t="s">
        <v>47</v>
      </c>
      <c r="B37" s="78">
        <v>18.013233</v>
      </c>
      <c r="C37" s="78">
        <v>21.456047999999999</v>
      </c>
      <c r="D37" s="78">
        <v>19.230222000000001</v>
      </c>
      <c r="E37" s="78">
        <v>174.41459599999999</v>
      </c>
      <c r="F37" s="78">
        <v>182.407051</v>
      </c>
      <c r="G37" s="79">
        <f>IF(AND(F37&gt;0,E37&gt;0),(E37/F37%)-100,"x  ")</f>
        <v>-4.381659018214151</v>
      </c>
    </row>
    <row r="38" spans="1:7" s="9" customFormat="1" ht="12" x14ac:dyDescent="0.2">
      <c r="A38" s="49" t="s">
        <v>48</v>
      </c>
      <c r="B38" s="78">
        <v>165.95649499999999</v>
      </c>
      <c r="C38" s="78">
        <v>176.176107</v>
      </c>
      <c r="D38" s="78">
        <v>179.30579399999999</v>
      </c>
      <c r="E38" s="78">
        <v>1555.685739</v>
      </c>
      <c r="F38" s="78">
        <v>1722.3165899999999</v>
      </c>
      <c r="G38" s="79">
        <f>IF(AND(F38&gt;0,E38&gt;0),(E38/F38%)-100,"x  ")</f>
        <v>-9.6748096120934264</v>
      </c>
    </row>
    <row r="39" spans="1:7" s="9" customFormat="1" ht="12" x14ac:dyDescent="0.2">
      <c r="A39" s="49" t="s">
        <v>49</v>
      </c>
      <c r="B39" s="78">
        <v>50.789332999999999</v>
      </c>
      <c r="C39" s="78">
        <v>57.684691000000001</v>
      </c>
      <c r="D39" s="78">
        <v>58.176611000000001</v>
      </c>
      <c r="E39" s="78">
        <v>522.56636700000001</v>
      </c>
      <c r="F39" s="78">
        <v>497.48078900000002</v>
      </c>
      <c r="G39" s="79">
        <f>IF(AND(F39&gt;0,E39&gt;0),(E39/F39%)-100,"x  ")</f>
        <v>5.0425219535462276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31.245280999999999</v>
      </c>
      <c r="C41" s="78">
        <v>34.477803999999999</v>
      </c>
      <c r="D41" s="78">
        <v>41.110827</v>
      </c>
      <c r="E41" s="78">
        <v>297.89111500000001</v>
      </c>
      <c r="F41" s="78">
        <v>311.55362100000002</v>
      </c>
      <c r="G41" s="79">
        <f t="shared" ref="G41:G46" si="0">IF(AND(F41&gt;0,E41&gt;0),(E41/F41%)-100,"x  ")</f>
        <v>-4.3852823652465247</v>
      </c>
    </row>
    <row r="42" spans="1:7" s="9" customFormat="1" ht="12" x14ac:dyDescent="0.2">
      <c r="A42" s="49" t="s">
        <v>52</v>
      </c>
      <c r="B42" s="78">
        <v>38.029319000000001</v>
      </c>
      <c r="C42" s="78">
        <v>38.604270999999997</v>
      </c>
      <c r="D42" s="78">
        <v>45.401817999999999</v>
      </c>
      <c r="E42" s="78">
        <v>350.29422299999999</v>
      </c>
      <c r="F42" s="78">
        <v>352.28834999999998</v>
      </c>
      <c r="G42" s="79">
        <f t="shared" si="0"/>
        <v>-0.56604965790097594</v>
      </c>
    </row>
    <row r="43" spans="1:7" s="9" customFormat="1" ht="12" x14ac:dyDescent="0.2">
      <c r="A43" s="49" t="s">
        <v>53</v>
      </c>
      <c r="B43" s="78">
        <v>15.047807000000001</v>
      </c>
      <c r="C43" s="78">
        <v>20.828786999999998</v>
      </c>
      <c r="D43" s="78">
        <v>16.048632999999999</v>
      </c>
      <c r="E43" s="78">
        <v>170.416753</v>
      </c>
      <c r="F43" s="78">
        <v>140.625564</v>
      </c>
      <c r="G43" s="79">
        <f t="shared" si="0"/>
        <v>21.184760546098161</v>
      </c>
    </row>
    <row r="44" spans="1:7" s="9" customFormat="1" ht="12" x14ac:dyDescent="0.2">
      <c r="A44" s="49" t="s">
        <v>54</v>
      </c>
      <c r="B44" s="78">
        <v>21.713538</v>
      </c>
      <c r="C44" s="78">
        <v>1.2409999999999999E-2</v>
      </c>
      <c r="D44" s="78">
        <v>7.2144769999999996</v>
      </c>
      <c r="E44" s="78">
        <v>176.74296200000001</v>
      </c>
      <c r="F44" s="78">
        <v>192.17798199999999</v>
      </c>
      <c r="G44" s="79">
        <f t="shared" si="0"/>
        <v>-8.03162768146872</v>
      </c>
    </row>
    <row r="45" spans="1:7" s="9" customFormat="1" ht="12" x14ac:dyDescent="0.2">
      <c r="A45" s="49" t="s">
        <v>55</v>
      </c>
      <c r="B45" s="78">
        <v>1968.8759620000001</v>
      </c>
      <c r="C45" s="78">
        <v>2862.6382779999999</v>
      </c>
      <c r="D45" s="78">
        <v>2517.4165589999998</v>
      </c>
      <c r="E45" s="78">
        <v>24276.310719000001</v>
      </c>
      <c r="F45" s="78">
        <v>23829.860095</v>
      </c>
      <c r="G45" s="79">
        <f t="shared" si="0"/>
        <v>1.8734924259738932</v>
      </c>
    </row>
    <row r="46" spans="1:7" s="9" customFormat="1" ht="12" x14ac:dyDescent="0.2">
      <c r="A46" s="49" t="s">
        <v>56</v>
      </c>
      <c r="B46" s="78">
        <v>77.200570999999997</v>
      </c>
      <c r="C46" s="78">
        <v>89.064841000000001</v>
      </c>
      <c r="D46" s="78">
        <v>89.666450999999995</v>
      </c>
      <c r="E46" s="78">
        <v>770.31871599999999</v>
      </c>
      <c r="F46" s="78">
        <v>706.69296199999997</v>
      </c>
      <c r="G46" s="79">
        <f t="shared" si="0"/>
        <v>9.003309417421363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32.122470999999997</v>
      </c>
      <c r="C48" s="78">
        <v>27.244402000000001</v>
      </c>
      <c r="D48" s="78">
        <v>37.314435000000003</v>
      </c>
      <c r="E48" s="78">
        <v>257.75626899999997</v>
      </c>
      <c r="F48" s="78">
        <v>226.05801700000001</v>
      </c>
      <c r="G48" s="79">
        <f>IF(AND(F48&gt;0,E48&gt;0),(E48/F48%)-100,"x  ")</f>
        <v>14.02217555504788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3374.0869419999999</v>
      </c>
      <c r="C50" s="81">
        <v>4420.7333950000002</v>
      </c>
      <c r="D50" s="81">
        <v>4258.431259</v>
      </c>
      <c r="E50" s="81">
        <v>38484.243156999997</v>
      </c>
      <c r="F50" s="81">
        <v>40070.528534999998</v>
      </c>
      <c r="G50" s="82">
        <f>IF(AND(F50&gt;0,E50&gt;0),(E50/F50%)-100,"x  ")</f>
        <v>-3.9587333534032325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177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.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118</v>
      </c>
      <c r="C4" s="83" t="s">
        <v>119</v>
      </c>
      <c r="D4" s="83" t="s">
        <v>120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178</v>
      </c>
      <c r="C5" s="110"/>
      <c r="D5" s="110"/>
      <c r="E5" s="32" t="s">
        <v>178</v>
      </c>
      <c r="F5" s="32" t="s">
        <v>179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2053.298268</v>
      </c>
      <c r="C8" s="78">
        <v>2034.325775</v>
      </c>
      <c r="D8" s="78">
        <v>2608.5198110000001</v>
      </c>
      <c r="E8" s="78">
        <v>22191.380139000001</v>
      </c>
      <c r="F8" s="78">
        <v>23585.496653999999</v>
      </c>
      <c r="G8" s="79">
        <f>IF(AND(F8&gt;0,E8&gt;0),(E8/F8%)-100,"x  ")</f>
        <v>-5.9109059073537082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1779.5891320000001</v>
      </c>
      <c r="C10" s="78">
        <v>1609.9245519999999</v>
      </c>
      <c r="D10" s="78">
        <v>2291.07368</v>
      </c>
      <c r="E10" s="78">
        <v>20091.043748</v>
      </c>
      <c r="F10" s="78">
        <v>21599.844648999999</v>
      </c>
      <c r="G10" s="79">
        <f>IF(AND(F10&gt;0,E10&gt;0),(E10/F10%)-100,"x  ")</f>
        <v>-6.9852395955535371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1270.5669640000008</v>
      </c>
      <c r="C12" s="94">
        <f>SUM(C14:C31)</f>
        <v>1007.5415200000001</v>
      </c>
      <c r="D12" s="94">
        <f>SUM(D14:D31)</f>
        <v>1530.2937430000004</v>
      </c>
      <c r="E12" s="94">
        <f>SUM(E14:E31)</f>
        <v>13834.166024</v>
      </c>
      <c r="F12" s="94">
        <f>SUM(F14:F31)</f>
        <v>15523.236236999997</v>
      </c>
      <c r="G12" s="95">
        <f>IF(AND(F12&gt;0,E12&gt;0),(E12/F12%)-100,"x  ")</f>
        <v>-10.880915468992598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732.95837900000004</v>
      </c>
      <c r="C14" s="78">
        <v>598.25930700000004</v>
      </c>
      <c r="D14" s="78">
        <v>1048.3386439999999</v>
      </c>
      <c r="E14" s="78">
        <v>8724.1702359999999</v>
      </c>
      <c r="F14" s="78">
        <v>9879.5900930000007</v>
      </c>
      <c r="G14" s="79">
        <f t="shared" ref="G14:G32" si="0">IF(AND(F14&gt;0,E14&gt;0),(E14/F14%)-100,"x  ")</f>
        <v>-11.695018175082495</v>
      </c>
    </row>
    <row r="15" spans="1:7" ht="12.75" customHeight="1" x14ac:dyDescent="0.2">
      <c r="A15" s="64" t="s">
        <v>63</v>
      </c>
      <c r="B15" s="78">
        <v>38.368864000000002</v>
      </c>
      <c r="C15" s="78">
        <v>54.344810000000003</v>
      </c>
      <c r="D15" s="78">
        <v>48.081204</v>
      </c>
      <c r="E15" s="78">
        <v>438.398504</v>
      </c>
      <c r="F15" s="78">
        <v>635.75416900000005</v>
      </c>
      <c r="G15" s="79">
        <f t="shared" si="0"/>
        <v>-31.042763795073128</v>
      </c>
    </row>
    <row r="16" spans="1:7" ht="12.75" customHeight="1" x14ac:dyDescent="0.2">
      <c r="A16" s="64" t="s">
        <v>64</v>
      </c>
      <c r="B16" s="78">
        <v>8.1285349999999994</v>
      </c>
      <c r="C16" s="78">
        <v>4.4694589999999996</v>
      </c>
      <c r="D16" s="78">
        <v>6.0719519999999996</v>
      </c>
      <c r="E16" s="78">
        <v>55.764516</v>
      </c>
      <c r="F16" s="78">
        <v>51.169795000000001</v>
      </c>
      <c r="G16" s="79">
        <f t="shared" si="0"/>
        <v>8.9793617504232799</v>
      </c>
    </row>
    <row r="17" spans="1:7" ht="12.75" customHeight="1" x14ac:dyDescent="0.2">
      <c r="A17" s="64" t="s">
        <v>65</v>
      </c>
      <c r="B17" s="78">
        <v>182.586162</v>
      </c>
      <c r="C17" s="78">
        <v>115.84845900000001</v>
      </c>
      <c r="D17" s="78">
        <v>171.34182300000001</v>
      </c>
      <c r="E17" s="78">
        <v>1513.6763679999999</v>
      </c>
      <c r="F17" s="78">
        <v>1806.65843</v>
      </c>
      <c r="G17" s="79">
        <f t="shared" si="0"/>
        <v>-16.216793231911581</v>
      </c>
    </row>
    <row r="18" spans="1:7" ht="12.75" customHeight="1" x14ac:dyDescent="0.2">
      <c r="A18" s="64" t="s">
        <v>66</v>
      </c>
      <c r="B18" s="78">
        <v>93.100243000000006</v>
      </c>
      <c r="C18" s="78">
        <v>69.669611000000003</v>
      </c>
      <c r="D18" s="78">
        <v>95.161238999999995</v>
      </c>
      <c r="E18" s="78">
        <v>781.71922500000005</v>
      </c>
      <c r="F18" s="78">
        <v>773.29760899999997</v>
      </c>
      <c r="G18" s="79">
        <f t="shared" si="0"/>
        <v>1.0890523780217904</v>
      </c>
    </row>
    <row r="19" spans="1:7" ht="12.75" customHeight="1" x14ac:dyDescent="0.2">
      <c r="A19" s="64" t="s">
        <v>67</v>
      </c>
      <c r="B19" s="78">
        <v>4.7310230000000004</v>
      </c>
      <c r="C19" s="78">
        <v>6.0736420000000004</v>
      </c>
      <c r="D19" s="78">
        <v>5.328284</v>
      </c>
      <c r="E19" s="78">
        <v>92.848105000000004</v>
      </c>
      <c r="F19" s="78">
        <v>67.053950999999998</v>
      </c>
      <c r="G19" s="79">
        <f t="shared" si="0"/>
        <v>38.467761579030594</v>
      </c>
    </row>
    <row r="20" spans="1:7" ht="12.75" customHeight="1" x14ac:dyDescent="0.2">
      <c r="A20" s="64" t="s">
        <v>68</v>
      </c>
      <c r="B20" s="78">
        <v>6.6027680000000002</v>
      </c>
      <c r="C20" s="78">
        <v>6.8385809999999996</v>
      </c>
      <c r="D20" s="78">
        <v>7.8321040000000002</v>
      </c>
      <c r="E20" s="78">
        <v>65.260990000000007</v>
      </c>
      <c r="F20" s="78">
        <v>72.422544000000002</v>
      </c>
      <c r="G20" s="79">
        <f t="shared" si="0"/>
        <v>-9.8885700563073158</v>
      </c>
    </row>
    <row r="21" spans="1:7" ht="12.75" customHeight="1" x14ac:dyDescent="0.2">
      <c r="A21" s="64" t="s">
        <v>69</v>
      </c>
      <c r="B21" s="78">
        <v>5.9683640000000002</v>
      </c>
      <c r="C21" s="78">
        <v>5.3299820000000002</v>
      </c>
      <c r="D21" s="78">
        <v>6.9775049999999998</v>
      </c>
      <c r="E21" s="78">
        <v>71.578134000000006</v>
      </c>
      <c r="F21" s="78">
        <v>70.446735000000004</v>
      </c>
      <c r="G21" s="79">
        <f t="shared" si="0"/>
        <v>1.6060346870582407</v>
      </c>
    </row>
    <row r="22" spans="1:7" ht="12.75" customHeight="1" x14ac:dyDescent="0.2">
      <c r="A22" s="64" t="s">
        <v>70</v>
      </c>
      <c r="B22" s="78">
        <v>102.614845</v>
      </c>
      <c r="C22" s="78">
        <v>42.658983999999997</v>
      </c>
      <c r="D22" s="78">
        <v>38.949545000000001</v>
      </c>
      <c r="E22" s="78">
        <v>746.40598699999998</v>
      </c>
      <c r="F22" s="78">
        <v>754.94495800000004</v>
      </c>
      <c r="G22" s="79">
        <f t="shared" si="0"/>
        <v>-1.1310719953175692</v>
      </c>
    </row>
    <row r="23" spans="1:7" ht="12.75" customHeight="1" x14ac:dyDescent="0.2">
      <c r="A23" s="64" t="s">
        <v>71</v>
      </c>
      <c r="B23" s="78">
        <v>12.461907</v>
      </c>
      <c r="C23" s="78">
        <v>14.998435000000001</v>
      </c>
      <c r="D23" s="78">
        <v>16.015015999999999</v>
      </c>
      <c r="E23" s="78">
        <v>146.072014</v>
      </c>
      <c r="F23" s="78">
        <v>171.37662</v>
      </c>
      <c r="G23" s="79">
        <f t="shared" si="0"/>
        <v>-14.765494849880923</v>
      </c>
    </row>
    <row r="24" spans="1:7" ht="12.75" customHeight="1" x14ac:dyDescent="0.2">
      <c r="A24" s="64" t="s">
        <v>72</v>
      </c>
      <c r="B24" s="78">
        <v>60.080796999999997</v>
      </c>
      <c r="C24" s="78">
        <v>65.383971000000003</v>
      </c>
      <c r="D24" s="78">
        <v>59.869878999999997</v>
      </c>
      <c r="E24" s="78">
        <v>819.54142000000002</v>
      </c>
      <c r="F24" s="78">
        <v>858.96609999999998</v>
      </c>
      <c r="G24" s="79">
        <f t="shared" si="0"/>
        <v>-4.5897829960926231</v>
      </c>
    </row>
    <row r="25" spans="1:7" ht="12.75" customHeight="1" x14ac:dyDescent="0.2">
      <c r="A25" s="64" t="s">
        <v>73</v>
      </c>
      <c r="B25" s="78">
        <v>0.378081</v>
      </c>
      <c r="C25" s="78">
        <v>0.53964699999999999</v>
      </c>
      <c r="D25" s="78">
        <v>0.30638900000000002</v>
      </c>
      <c r="E25" s="78">
        <v>27.439384</v>
      </c>
      <c r="F25" s="78">
        <v>10.687599000000001</v>
      </c>
      <c r="G25" s="79">
        <f t="shared" si="0"/>
        <v>156.74039604217933</v>
      </c>
    </row>
    <row r="26" spans="1:7" ht="12.75" customHeight="1" x14ac:dyDescent="0.2">
      <c r="A26" s="64" t="s">
        <v>74</v>
      </c>
      <c r="B26" s="78">
        <v>0.61960700000000002</v>
      </c>
      <c r="C26" s="78">
        <v>0.34975099999999998</v>
      </c>
      <c r="D26" s="78">
        <v>0.63850200000000001</v>
      </c>
      <c r="E26" s="78">
        <v>4.8543599999999998</v>
      </c>
      <c r="F26" s="78">
        <v>4.3879400000000004</v>
      </c>
      <c r="G26" s="79">
        <f t="shared" si="0"/>
        <v>10.629589283353894</v>
      </c>
    </row>
    <row r="27" spans="1:7" ht="12.75" customHeight="1" x14ac:dyDescent="0.2">
      <c r="A27" s="64" t="s">
        <v>83</v>
      </c>
      <c r="B27" s="78">
        <v>1.184042</v>
      </c>
      <c r="C27" s="78">
        <v>1.493018</v>
      </c>
      <c r="D27" s="78">
        <v>1.3813089999999999</v>
      </c>
      <c r="E27" s="78">
        <v>12.715828</v>
      </c>
      <c r="F27" s="78">
        <v>12.868175000000001</v>
      </c>
      <c r="G27" s="79">
        <f t="shared" si="0"/>
        <v>-1.1839052546301332</v>
      </c>
    </row>
    <row r="28" spans="1:7" ht="12.75" customHeight="1" x14ac:dyDescent="0.2">
      <c r="A28" s="64" t="s">
        <v>84</v>
      </c>
      <c r="B28" s="78">
        <v>2.5255040000000002</v>
      </c>
      <c r="C28" s="78">
        <v>2.7289599999999998</v>
      </c>
      <c r="D28" s="78">
        <v>2.8036150000000002</v>
      </c>
      <c r="E28" s="78">
        <v>148.315935</v>
      </c>
      <c r="F28" s="78">
        <v>29.308136000000001</v>
      </c>
      <c r="G28" s="79">
        <f t="shared" si="0"/>
        <v>406.05720882419814</v>
      </c>
    </row>
    <row r="29" spans="1:7" ht="12.75" customHeight="1" x14ac:dyDescent="0.2">
      <c r="A29" s="64" t="s">
        <v>75</v>
      </c>
      <c r="B29" s="78">
        <v>2.7822979999999999</v>
      </c>
      <c r="C29" s="78">
        <v>2.9216340000000001</v>
      </c>
      <c r="D29" s="78">
        <v>2.865224</v>
      </c>
      <c r="E29" s="78">
        <v>34.653281</v>
      </c>
      <c r="F29" s="78">
        <v>34.679887999999998</v>
      </c>
      <c r="G29" s="79">
        <f t="shared" si="0"/>
        <v>-7.6721701061998715E-2</v>
      </c>
    </row>
    <row r="30" spans="1:7" ht="12.75" customHeight="1" x14ac:dyDescent="0.2">
      <c r="A30" s="64" t="s">
        <v>76</v>
      </c>
      <c r="B30" s="78">
        <v>11.635858000000001</v>
      </c>
      <c r="C30" s="78">
        <v>13.458883</v>
      </c>
      <c r="D30" s="78">
        <v>16.071871999999999</v>
      </c>
      <c r="E30" s="78">
        <v>122.97296799999999</v>
      </c>
      <c r="F30" s="78">
        <v>260.28933499999999</v>
      </c>
      <c r="G30" s="79">
        <f t="shared" si="0"/>
        <v>-52.75527981198308</v>
      </c>
    </row>
    <row r="31" spans="1:7" ht="12.75" customHeight="1" x14ac:dyDescent="0.2">
      <c r="A31" s="64" t="s">
        <v>82</v>
      </c>
      <c r="B31" s="78">
        <v>3.8396870000000001</v>
      </c>
      <c r="C31" s="78">
        <v>2.1743860000000002</v>
      </c>
      <c r="D31" s="78">
        <v>2.2596370000000001</v>
      </c>
      <c r="E31" s="78">
        <v>27.778769</v>
      </c>
      <c r="F31" s="78">
        <v>29.334160000000001</v>
      </c>
      <c r="G31" s="79">
        <f t="shared" si="0"/>
        <v>-5.3023198891667533</v>
      </c>
    </row>
    <row r="32" spans="1:7" ht="12.75" customHeight="1" x14ac:dyDescent="0.2">
      <c r="A32" s="56" t="s">
        <v>77</v>
      </c>
      <c r="B32" s="94">
        <f>B10-B12</f>
        <v>509.02216799999928</v>
      </c>
      <c r="C32" s="94">
        <f>C10-C12</f>
        <v>602.38303199999984</v>
      </c>
      <c r="D32" s="94">
        <f>D10-D12</f>
        <v>760.77993699999956</v>
      </c>
      <c r="E32" s="94">
        <f>E10-E12</f>
        <v>6256.8777239999999</v>
      </c>
      <c r="F32" s="94">
        <f>F10-F12</f>
        <v>6076.6084120000014</v>
      </c>
      <c r="G32" s="95">
        <f t="shared" si="0"/>
        <v>2.9666106449118104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131.81415799999999</v>
      </c>
      <c r="C34" s="78">
        <v>253.50615400000001</v>
      </c>
      <c r="D34" s="78">
        <v>322.325152</v>
      </c>
      <c r="E34" s="78">
        <v>2921.1715509999999</v>
      </c>
      <c r="F34" s="78">
        <v>2665.848348</v>
      </c>
      <c r="G34" s="79">
        <f t="shared" ref="G34:G43" si="1">IF(AND(F34&gt;0,E34&gt;0),(E34/F34%)-100,"x  ")</f>
        <v>9.5775591732947163</v>
      </c>
    </row>
    <row r="35" spans="1:7" ht="12.75" customHeight="1" x14ac:dyDescent="0.2">
      <c r="A35" s="64" t="s">
        <v>79</v>
      </c>
      <c r="B35" s="78">
        <v>53.928573999999998</v>
      </c>
      <c r="C35" s="78">
        <v>65.249229999999997</v>
      </c>
      <c r="D35" s="78">
        <v>37.851875</v>
      </c>
      <c r="E35" s="78">
        <v>534.03938700000003</v>
      </c>
      <c r="F35" s="78">
        <v>1232.5016820000001</v>
      </c>
      <c r="G35" s="79">
        <f t="shared" si="1"/>
        <v>-56.670291424397419</v>
      </c>
    </row>
    <row r="36" spans="1:7" ht="12.75" customHeight="1" x14ac:dyDescent="0.2">
      <c r="A36" s="64" t="s">
        <v>80</v>
      </c>
      <c r="B36" s="78">
        <v>109.782583</v>
      </c>
      <c r="C36" s="78">
        <v>108.914084</v>
      </c>
      <c r="D36" s="78">
        <v>108.193378</v>
      </c>
      <c r="E36" s="78">
        <v>883.51849500000003</v>
      </c>
      <c r="F36" s="78">
        <v>896.23713199999997</v>
      </c>
      <c r="G36" s="79">
        <f t="shared" si="1"/>
        <v>-1.4191151589108557</v>
      </c>
    </row>
    <row r="37" spans="1:7" ht="12.75" customHeight="1" x14ac:dyDescent="0.2">
      <c r="A37" s="64" t="s">
        <v>81</v>
      </c>
      <c r="B37" s="78">
        <v>36.838608999999998</v>
      </c>
      <c r="C37" s="78">
        <v>49.821308999999999</v>
      </c>
      <c r="D37" s="78">
        <v>42.187657999999999</v>
      </c>
      <c r="E37" s="78">
        <v>374.26466199999999</v>
      </c>
      <c r="F37" s="78">
        <v>355.955128</v>
      </c>
      <c r="G37" s="79">
        <f t="shared" si="1"/>
        <v>5.143775875031082</v>
      </c>
    </row>
    <row r="38" spans="1:7" ht="12.75" customHeight="1" x14ac:dyDescent="0.2">
      <c r="A38" s="64" t="s">
        <v>85</v>
      </c>
      <c r="B38" s="78">
        <v>60.884551000000002</v>
      </c>
      <c r="C38" s="78">
        <v>66.555977999999996</v>
      </c>
      <c r="D38" s="78">
        <v>71.005433999999994</v>
      </c>
      <c r="E38" s="78">
        <v>549.01475200000004</v>
      </c>
      <c r="F38" s="78">
        <v>425.34970800000002</v>
      </c>
      <c r="G38" s="79">
        <f t="shared" si="1"/>
        <v>29.073734311814803</v>
      </c>
    </row>
    <row r="39" spans="1:7" ht="12.75" customHeight="1" x14ac:dyDescent="0.2">
      <c r="A39" s="64" t="s">
        <v>151</v>
      </c>
      <c r="B39" s="94">
        <v>3.1827860000000001</v>
      </c>
      <c r="C39" s="94">
        <v>3.4891649999999998</v>
      </c>
      <c r="D39" s="94">
        <v>5.2461739999999999</v>
      </c>
      <c r="E39" s="94">
        <v>40.324361000000003</v>
      </c>
      <c r="F39" s="94">
        <v>45.369255000000003</v>
      </c>
      <c r="G39" s="95">
        <f t="shared" si="1"/>
        <v>-11.119631565473142</v>
      </c>
    </row>
    <row r="40" spans="1:7" ht="12.75" customHeight="1" x14ac:dyDescent="0.2">
      <c r="A40" s="64" t="s">
        <v>86</v>
      </c>
      <c r="B40" s="78">
        <v>85.322130999999999</v>
      </c>
      <c r="C40" s="78">
        <v>31.746358000000001</v>
      </c>
      <c r="D40" s="78">
        <v>144.470519</v>
      </c>
      <c r="E40" s="78">
        <v>716.45658400000002</v>
      </c>
      <c r="F40" s="78">
        <v>214.604896</v>
      </c>
      <c r="G40" s="79">
        <f t="shared" si="1"/>
        <v>233.84913268707533</v>
      </c>
    </row>
    <row r="41" spans="1:7" ht="12.75" customHeight="1" x14ac:dyDescent="0.2">
      <c r="A41" s="64" t="s">
        <v>87</v>
      </c>
      <c r="B41" s="78">
        <v>14.124453000000001</v>
      </c>
      <c r="C41" s="78">
        <v>19.592328999999999</v>
      </c>
      <c r="D41" s="78">
        <v>24.985361999999999</v>
      </c>
      <c r="E41" s="78">
        <v>194.07989499999999</v>
      </c>
      <c r="F41" s="78">
        <v>203.664658</v>
      </c>
      <c r="G41" s="79">
        <f t="shared" si="1"/>
        <v>-4.7061493604845452</v>
      </c>
    </row>
    <row r="42" spans="1:7" ht="12.75" customHeight="1" x14ac:dyDescent="0.2">
      <c r="A42" s="64" t="s">
        <v>88</v>
      </c>
      <c r="B42" s="78">
        <v>13.144323</v>
      </c>
      <c r="C42" s="78">
        <v>3.5084249999999999</v>
      </c>
      <c r="D42" s="78">
        <v>4.5143849999999999</v>
      </c>
      <c r="E42" s="78">
        <v>44.008037000000002</v>
      </c>
      <c r="F42" s="78">
        <v>37.077604999999998</v>
      </c>
      <c r="G42" s="79">
        <f t="shared" si="1"/>
        <v>18.69169273473841</v>
      </c>
    </row>
    <row r="43" spans="1:7" ht="12.75" customHeight="1" x14ac:dyDescent="0.2">
      <c r="A43" s="65" t="s">
        <v>89</v>
      </c>
      <c r="B43" s="78">
        <f>B8-B10</f>
        <v>273.70913599999994</v>
      </c>
      <c r="C43" s="78">
        <f>C8-C10</f>
        <v>424.40122300000007</v>
      </c>
      <c r="D43" s="78">
        <f>D8-D10</f>
        <v>317.44613100000015</v>
      </c>
      <c r="E43" s="78">
        <f>E8-E10</f>
        <v>2100.3363910000007</v>
      </c>
      <c r="F43" s="78">
        <f>F8-F10</f>
        <v>1985.6520049999999</v>
      </c>
      <c r="G43" s="79">
        <f t="shared" si="1"/>
        <v>5.775653826109405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12.020516000000001</v>
      </c>
      <c r="C45" s="78">
        <v>12.490264</v>
      </c>
      <c r="D45" s="78">
        <v>14.952090999999999</v>
      </c>
      <c r="E45" s="78">
        <v>124.63092899999999</v>
      </c>
      <c r="F45" s="78">
        <v>185.68061800000001</v>
      </c>
      <c r="G45" s="79">
        <f>IF(AND(F45&gt;0,E45&gt;0),(E45/F45%)-100,"x  ")</f>
        <v>-32.878869996005733</v>
      </c>
    </row>
    <row r="46" spans="1:7" ht="12.75" customHeight="1" x14ac:dyDescent="0.2">
      <c r="A46" s="56" t="s">
        <v>91</v>
      </c>
      <c r="B46" s="78">
        <v>74.464101999999997</v>
      </c>
      <c r="C46" s="78">
        <v>248.309462</v>
      </c>
      <c r="D46" s="78">
        <v>135.45355699999999</v>
      </c>
      <c r="E46" s="78">
        <v>553.44278299999996</v>
      </c>
      <c r="F46" s="78">
        <v>169.55627999999999</v>
      </c>
      <c r="G46" s="79">
        <f>IF(AND(F46&gt;0,E46&gt;0),(E46/F46%)-100,"x  ")</f>
        <v>226.40653769945885</v>
      </c>
    </row>
    <row r="47" spans="1:7" ht="12.75" customHeight="1" x14ac:dyDescent="0.2">
      <c r="A47" s="56" t="s">
        <v>92</v>
      </c>
      <c r="B47" s="78">
        <v>45.184964999999998</v>
      </c>
      <c r="C47" s="78">
        <v>16.515905</v>
      </c>
      <c r="D47" s="78">
        <v>22.508873000000001</v>
      </c>
      <c r="E47" s="78">
        <v>409.92981500000002</v>
      </c>
      <c r="F47" s="78">
        <v>661.46259299999997</v>
      </c>
      <c r="G47" s="79">
        <f>IF(AND(F47&gt;0,E47&gt;0),(E47/F47%)-100,"x  ")</f>
        <v>-38.026757773133809</v>
      </c>
    </row>
    <row r="48" spans="1:7" ht="12.75" customHeight="1" x14ac:dyDescent="0.2">
      <c r="A48" s="56" t="s">
        <v>93</v>
      </c>
      <c r="B48" s="78">
        <v>130.95815999999999</v>
      </c>
      <c r="C48" s="78">
        <v>75.089539000000002</v>
      </c>
      <c r="D48" s="78">
        <v>133.25942699999999</v>
      </c>
      <c r="E48" s="78">
        <v>855.43378199999995</v>
      </c>
      <c r="F48" s="78">
        <v>813.03691900000001</v>
      </c>
      <c r="G48" s="79">
        <f>IF(AND(F48&gt;0,E48&gt;0),(E48/F48%)-100,"x  ")</f>
        <v>5.214629497040093</v>
      </c>
    </row>
    <row r="49" spans="1:7" ht="12.75" customHeight="1" x14ac:dyDescent="0.2">
      <c r="A49" s="57" t="s">
        <v>94</v>
      </c>
      <c r="B49" s="78">
        <v>50.790486000000001</v>
      </c>
      <c r="C49" s="78">
        <v>43.430574999999997</v>
      </c>
      <c r="D49" s="78">
        <v>55.127544999999998</v>
      </c>
      <c r="E49" s="78">
        <v>495.49777799999998</v>
      </c>
      <c r="F49" s="78">
        <v>507.54176100000001</v>
      </c>
      <c r="G49" s="79">
        <f>IF(AND(F49&gt;0,E49&gt;0),(E49/F49%)-100,"x  ")</f>
        <v>-2.3730033517379781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6.2517180000000003</v>
      </c>
      <c r="C51" s="78">
        <v>4.4314869999999997</v>
      </c>
      <c r="D51" s="78">
        <v>4.3528279999999997</v>
      </c>
      <c r="E51" s="78">
        <v>65.349694</v>
      </c>
      <c r="F51" s="78">
        <v>77.494624000000002</v>
      </c>
      <c r="G51" s="79">
        <f>IF(AND(F51&gt;0,E51&gt;0),(E51/F51%)-100,"x  ")</f>
        <v>-15.671964548147244</v>
      </c>
    </row>
    <row r="52" spans="1:7" ht="12.75" customHeight="1" x14ac:dyDescent="0.2">
      <c r="A52" s="65" t="s">
        <v>96</v>
      </c>
      <c r="B52" s="78">
        <v>1.2007049999999999</v>
      </c>
      <c r="C52" s="78">
        <v>2.2155870000000002</v>
      </c>
      <c r="D52" s="78">
        <v>1.7742629999999999</v>
      </c>
      <c r="E52" s="78">
        <v>16.026078999999999</v>
      </c>
      <c r="F52" s="78">
        <v>16.865055999999999</v>
      </c>
      <c r="G52" s="79">
        <f>IF(AND(F52&gt;0,E52&gt;0),(E52/F52%)-100,"x  ")</f>
        <v>-4.9746469860521074</v>
      </c>
    </row>
    <row r="53" spans="1:7" ht="12.75" customHeight="1" x14ac:dyDescent="0.2">
      <c r="A53" s="65" t="s">
        <v>97</v>
      </c>
      <c r="B53" s="78">
        <v>11.355634999999999</v>
      </c>
      <c r="C53" s="78">
        <v>10.291195999999999</v>
      </c>
      <c r="D53" s="78">
        <v>18.020956999999999</v>
      </c>
      <c r="E53" s="78">
        <v>120.15695700000001</v>
      </c>
      <c r="F53" s="78">
        <v>149.70192399999999</v>
      </c>
      <c r="G53" s="79">
        <f>IF(AND(F53&gt;0,E53&gt;0),(E53/F53%)-100,"x  ")</f>
        <v>-19.735863247823048</v>
      </c>
    </row>
    <row r="54" spans="1:7" ht="12.75" customHeight="1" x14ac:dyDescent="0.2">
      <c r="A54" s="58" t="s">
        <v>98</v>
      </c>
      <c r="B54" s="78">
        <v>363.69697200000002</v>
      </c>
      <c r="C54" s="78">
        <v>569.79739800000004</v>
      </c>
      <c r="D54" s="78">
        <v>844.64959799999997</v>
      </c>
      <c r="E54" s="78">
        <v>4803.2119039999998</v>
      </c>
      <c r="F54" s="78">
        <v>5108.3118539999996</v>
      </c>
      <c r="G54" s="79">
        <f>IF(AND(F54&gt;0,E54&gt;0),(E54/F54%)-100,"x  ")</f>
        <v>-5.9726179356316038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341.85736900000001</v>
      </c>
      <c r="C56" s="78">
        <v>351.18510400000002</v>
      </c>
      <c r="D56" s="78">
        <v>733.68727200000001</v>
      </c>
      <c r="E56" s="78">
        <v>3769.9750319999998</v>
      </c>
      <c r="F56" s="78">
        <v>3652.2955029999998</v>
      </c>
      <c r="G56" s="79">
        <f>IF(AND(F56&gt;0,E56&gt;0),(E56/F56%)-100,"x  ")</f>
        <v>3.2220703090245024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332.16528699999998</v>
      </c>
      <c r="C58" s="78">
        <v>342.46712100000002</v>
      </c>
      <c r="D58" s="78">
        <v>510.85593</v>
      </c>
      <c r="E58" s="78">
        <v>3258.6086150000001</v>
      </c>
      <c r="F58" s="78">
        <v>3172.9660509999999</v>
      </c>
      <c r="G58" s="79">
        <f>IF(AND(F58&gt;0,E58&gt;0),(E58/F58%)-100,"x  ")</f>
        <v>2.699132692359214</v>
      </c>
    </row>
    <row r="59" spans="1:7" ht="12.75" customHeight="1" x14ac:dyDescent="0.2">
      <c r="A59" s="55" t="s">
        <v>101</v>
      </c>
      <c r="B59" s="78">
        <v>4.350924</v>
      </c>
      <c r="C59" s="78">
        <v>3.929948</v>
      </c>
      <c r="D59" s="78">
        <v>3.050643</v>
      </c>
      <c r="E59" s="78">
        <v>91.831925999999996</v>
      </c>
      <c r="F59" s="78">
        <v>60.122261000000002</v>
      </c>
      <c r="G59" s="79">
        <f>IF(AND(F59&gt;0,E59&gt;0),(E59/F59%)-100,"x  ")</f>
        <v>52.741970232955794</v>
      </c>
    </row>
    <row r="60" spans="1:7" ht="12.75" customHeight="1" x14ac:dyDescent="0.2">
      <c r="A60" s="62" t="s">
        <v>147</v>
      </c>
      <c r="B60" s="78">
        <v>14.038494999999999</v>
      </c>
      <c r="C60" s="78">
        <v>212.73405</v>
      </c>
      <c r="D60" s="78">
        <v>104.481442</v>
      </c>
      <c r="E60" s="78">
        <v>972.70536400000003</v>
      </c>
      <c r="F60" s="78">
        <v>1398.7252639999999</v>
      </c>
      <c r="G60" s="79">
        <f>IF(AND(F60&gt;0,E60&gt;0),(E60/F60%)-100,"x  ")</f>
        <v>-30.457725399317582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5.0990419999999999</v>
      </c>
      <c r="C62" s="78">
        <v>32.280059000000001</v>
      </c>
      <c r="D62" s="78">
        <v>31.915976000000001</v>
      </c>
      <c r="E62" s="78">
        <v>478.69532099999998</v>
      </c>
      <c r="F62" s="78">
        <v>959.09529999999995</v>
      </c>
      <c r="G62" s="79">
        <f>IF(AND(F62&gt;0,E62&gt;0),(E62/F62%)-100,"x  ")</f>
        <v>-50.088868019684796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880.77969499999995</v>
      </c>
      <c r="C64" s="78">
        <v>1752.774891</v>
      </c>
      <c r="D64" s="78">
        <v>729.45111999999995</v>
      </c>
      <c r="E64" s="78">
        <v>10775.068116</v>
      </c>
      <c r="F64" s="78">
        <v>10571.653721000001</v>
      </c>
      <c r="G64" s="79">
        <f>IF(AND(F64&gt;0,E64&gt;0),(E64/F64%)-100,"x  ")</f>
        <v>1.9241492425724118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98.665395000000004</v>
      </c>
      <c r="C66" s="78">
        <v>172.134558</v>
      </c>
      <c r="D66" s="78">
        <v>120.779572</v>
      </c>
      <c r="E66" s="78">
        <v>932.79035099999999</v>
      </c>
      <c r="F66" s="78">
        <v>1139.591263</v>
      </c>
      <c r="G66" s="79">
        <f t="shared" ref="G66:G71" si="2">IF(AND(F66&gt;0,E66&gt;0),(E66/F66%)-100,"x  ")</f>
        <v>-18.146937302379087</v>
      </c>
    </row>
    <row r="67" spans="1:7" ht="12.75" customHeight="1" x14ac:dyDescent="0.2">
      <c r="A67" s="65" t="s">
        <v>176</v>
      </c>
      <c r="B67" s="78">
        <v>623.86507300000005</v>
      </c>
      <c r="C67" s="78">
        <v>436.67764499999998</v>
      </c>
      <c r="D67" s="78">
        <v>403.288456</v>
      </c>
      <c r="E67" s="78">
        <v>3643.242252</v>
      </c>
      <c r="F67" s="78">
        <v>3118.1318350000001</v>
      </c>
      <c r="G67" s="79">
        <f t="shared" si="2"/>
        <v>16.840545710922441</v>
      </c>
    </row>
    <row r="68" spans="1:7" ht="12.75" customHeight="1" x14ac:dyDescent="0.2">
      <c r="A68" s="65" t="s">
        <v>105</v>
      </c>
      <c r="B68" s="78">
        <v>13.161365999999999</v>
      </c>
      <c r="C68" s="78">
        <v>78.511745000000005</v>
      </c>
      <c r="D68" s="78">
        <v>14.310684</v>
      </c>
      <c r="E68" s="78">
        <v>357.43594999999999</v>
      </c>
      <c r="F68" s="78">
        <v>487.22225400000002</v>
      </c>
      <c r="G68" s="79">
        <f t="shared" si="2"/>
        <v>-26.638008205593991</v>
      </c>
    </row>
    <row r="69" spans="1:7" ht="12.75" customHeight="1" x14ac:dyDescent="0.2">
      <c r="A69" s="65" t="s">
        <v>106</v>
      </c>
      <c r="B69" s="78">
        <v>13.429361999999999</v>
      </c>
      <c r="C69" s="78">
        <v>17.424544000000001</v>
      </c>
      <c r="D69" s="78">
        <v>17.216221999999998</v>
      </c>
      <c r="E69" s="78">
        <v>123.89544100000001</v>
      </c>
      <c r="F69" s="78">
        <v>125.73209199999999</v>
      </c>
      <c r="G69" s="79">
        <f t="shared" si="2"/>
        <v>-1.4607654822127643</v>
      </c>
    </row>
    <row r="70" spans="1:7" ht="12.75" customHeight="1" x14ac:dyDescent="0.2">
      <c r="A70" s="66" t="s">
        <v>107</v>
      </c>
      <c r="B70" s="78">
        <v>5.9667120000000002</v>
      </c>
      <c r="C70" s="78">
        <v>6.846991</v>
      </c>
      <c r="D70" s="78">
        <v>60.076728000000003</v>
      </c>
      <c r="E70" s="78">
        <v>384.117527</v>
      </c>
      <c r="F70" s="78">
        <v>496.47957700000001</v>
      </c>
      <c r="G70" s="79">
        <f t="shared" si="2"/>
        <v>-22.631756713730852</v>
      </c>
    </row>
    <row r="71" spans="1:7" ht="12.75" customHeight="1" x14ac:dyDescent="0.2">
      <c r="A71" s="59" t="s">
        <v>108</v>
      </c>
      <c r="B71" s="78">
        <v>14.281499999999999</v>
      </c>
      <c r="C71" s="78">
        <v>7.680822</v>
      </c>
      <c r="D71" s="78">
        <v>8.4395170000000004</v>
      </c>
      <c r="E71" s="78">
        <v>124.48803599999999</v>
      </c>
      <c r="F71" s="78">
        <v>202.45876699999999</v>
      </c>
      <c r="G71" s="79">
        <f t="shared" si="2"/>
        <v>-38.511906476245606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4.8346679999999997</v>
      </c>
      <c r="C73" s="78">
        <v>5.078182</v>
      </c>
      <c r="D73" s="78">
        <v>6.6400059999999996</v>
      </c>
      <c r="E73" s="78">
        <v>54.178390999999998</v>
      </c>
      <c r="F73" s="78">
        <v>120.642509</v>
      </c>
      <c r="G73" s="79">
        <f>IF(AND(F73&gt;0,E73&gt;0),(E73/F73%)-100,"x  ")</f>
        <v>-55.091790241199313</v>
      </c>
    </row>
    <row r="74" spans="1:7" ht="24" x14ac:dyDescent="0.2">
      <c r="A74" s="60" t="s">
        <v>124</v>
      </c>
      <c r="B74" s="78">
        <v>11.240021</v>
      </c>
      <c r="C74" s="78">
        <v>12.723934</v>
      </c>
      <c r="D74" s="78">
        <v>12.243668</v>
      </c>
      <c r="E74" s="78">
        <v>94.597183999999999</v>
      </c>
      <c r="F74" s="78">
        <v>95.065777999999995</v>
      </c>
      <c r="G74" s="79">
        <f>IF(AND(F74&gt;0,E74&gt;0),(E74/F74%)-100,"x  ")</f>
        <v>-0.49291554738024956</v>
      </c>
    </row>
    <row r="75" spans="1:7" x14ac:dyDescent="0.2">
      <c r="A75" s="61" t="s">
        <v>57</v>
      </c>
      <c r="B75" s="84">
        <v>3374.0869419999999</v>
      </c>
      <c r="C75" s="85">
        <v>4420.7333950000002</v>
      </c>
      <c r="D75" s="85">
        <v>4258.431259</v>
      </c>
      <c r="E75" s="85">
        <v>38484.243156999997</v>
      </c>
      <c r="F75" s="85">
        <v>40070.528534999998</v>
      </c>
      <c r="G75" s="86">
        <f>IF(AND(F75&gt;0,E75&gt;0),(E75/F75%)-100,"x  ")</f>
        <v>-3.9587333534032325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177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13:G27 A12 A33:G38 A32 A68:G75 B67:G67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B12:G12">
    <cfRule type="expression" dxfId="3" priority="4">
      <formula>MOD(ROW(),2)=1</formula>
    </cfRule>
  </conditionalFormatting>
  <conditionalFormatting sqref="B32:G32">
    <cfRule type="expression" dxfId="2" priority="3">
      <formula>MOD(ROW(),2)=1</formula>
    </cfRule>
  </conditionalFormatting>
  <conditionalFormatting sqref="B39:G39">
    <cfRule type="expression" dxfId="1" priority="2">
      <formula>MOD(ROW(),2)=1</formula>
    </cfRule>
  </conditionalFormatting>
  <conditionalFormatting sqref="A6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3/16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5" zoomScaleNormal="100" workbookViewId="0">
      <selection activeCell="B40" sqref="B40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38389.659641999999</v>
      </c>
      <c r="C8" s="89"/>
      <c r="D8" s="88">
        <v>40070.528534999998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2016</v>
      </c>
      <c r="C9" s="21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8724.1702359999999</v>
      </c>
      <c r="C10" s="90">
        <f t="shared" ref="C10:C24" si="0">IF(B$8&gt;0,B10/B$8*100,0)</f>
        <v>22.725312798697932</v>
      </c>
      <c r="D10" s="91">
        <v>9879.5900930000007</v>
      </c>
      <c r="E10" s="90">
        <f t="shared" ref="E10:E24" si="1">IF(D$8&gt;0,D10/D$8*100,0)</f>
        <v>24.655502321040203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4631.1588359999996</v>
      </c>
      <c r="C11" s="92">
        <f t="shared" si="0"/>
        <v>12.0635579455185</v>
      </c>
      <c r="D11" s="91">
        <v>4298.4770120000003</v>
      </c>
      <c r="E11" s="90">
        <f t="shared" si="1"/>
        <v>10.727278049865136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3561.4423780000002</v>
      </c>
      <c r="C12" s="92">
        <f t="shared" si="0"/>
        <v>9.2770876616567435</v>
      </c>
      <c r="D12" s="91">
        <v>3015.68815</v>
      </c>
      <c r="E12" s="90">
        <f t="shared" si="1"/>
        <v>7.5259505183863933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3258.6086150000001</v>
      </c>
      <c r="C13" s="92">
        <f t="shared" si="0"/>
        <v>8.4882456510110273</v>
      </c>
      <c r="D13" s="91">
        <v>3172.9660509999999</v>
      </c>
      <c r="E13" s="90">
        <f t="shared" si="1"/>
        <v>7.9184532048998086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2921.1715509999999</v>
      </c>
      <c r="C14" s="92">
        <f t="shared" si="0"/>
        <v>7.6092666052295712</v>
      </c>
      <c r="D14" s="91">
        <v>2665.848348</v>
      </c>
      <c r="E14" s="90">
        <f t="shared" si="1"/>
        <v>6.6528904046561017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1513.6763679999999</v>
      </c>
      <c r="C15" s="92">
        <f t="shared" si="0"/>
        <v>3.9429272937444084</v>
      </c>
      <c r="D15" s="91">
        <v>1806.65843</v>
      </c>
      <c r="E15" s="90">
        <f t="shared" si="1"/>
        <v>4.5086962814128002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87">
        <v>883.51849500000003</v>
      </c>
      <c r="C16" s="92">
        <f t="shared" si="0"/>
        <v>2.3014491486488495</v>
      </c>
      <c r="D16" s="91">
        <v>896.23713199999997</v>
      </c>
      <c r="E16" s="90">
        <f t="shared" si="1"/>
        <v>2.2366491403206044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93</v>
      </c>
      <c r="B17" s="87">
        <v>855.43378199999995</v>
      </c>
      <c r="C17" s="92">
        <f t="shared" si="0"/>
        <v>2.2282921754901865</v>
      </c>
      <c r="D17" s="91">
        <v>813.03691900000001</v>
      </c>
      <c r="E17" s="90">
        <f t="shared" si="1"/>
        <v>2.0290147116223958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72</v>
      </c>
      <c r="B18" s="87">
        <v>819.54142000000002</v>
      </c>
      <c r="C18" s="92">
        <f t="shared" si="0"/>
        <v>2.134797306468915</v>
      </c>
      <c r="D18" s="91">
        <v>858.96609999999998</v>
      </c>
      <c r="E18" s="90">
        <f t="shared" si="1"/>
        <v>2.1436355631040094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87">
        <v>781.71922500000005</v>
      </c>
      <c r="C19" s="92">
        <f t="shared" si="0"/>
        <v>2.0362754770161193</v>
      </c>
      <c r="D19" s="91">
        <v>773.29760899999997</v>
      </c>
      <c r="E19" s="90">
        <f t="shared" si="1"/>
        <v>1.9298413005073183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70</v>
      </c>
      <c r="B20" s="87">
        <v>746.40598699999998</v>
      </c>
      <c r="C20" s="92">
        <f t="shared" si="0"/>
        <v>1.9442891496318413</v>
      </c>
      <c r="D20" s="91">
        <v>754.94495800000004</v>
      </c>
      <c r="E20" s="90">
        <f t="shared" si="1"/>
        <v>1.8840404297152855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86</v>
      </c>
      <c r="B21" s="87">
        <v>716.45658400000002</v>
      </c>
      <c r="C21" s="92">
        <f t="shared" si="0"/>
        <v>1.866274904964681</v>
      </c>
      <c r="D21" s="91">
        <v>214.604896</v>
      </c>
      <c r="E21" s="90">
        <f t="shared" si="1"/>
        <v>0.53556791948115001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173</v>
      </c>
      <c r="B22" s="87">
        <v>553.44278299999996</v>
      </c>
      <c r="C22" s="92">
        <f t="shared" si="0"/>
        <v>1.441645453908919</v>
      </c>
      <c r="D22" s="91">
        <v>169.55627999999999</v>
      </c>
      <c r="E22" s="90">
        <f t="shared" si="1"/>
        <v>0.4231446057715445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174</v>
      </c>
      <c r="B23" s="87">
        <v>549.01475200000004</v>
      </c>
      <c r="C23" s="92">
        <f t="shared" si="0"/>
        <v>1.4301110171848292</v>
      </c>
      <c r="D23" s="91">
        <v>425.34970800000002</v>
      </c>
      <c r="E23" s="90">
        <f t="shared" si="1"/>
        <v>1.0615026143927053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79</v>
      </c>
      <c r="B24" s="87">
        <v>534.03938700000003</v>
      </c>
      <c r="C24" s="92">
        <f t="shared" si="0"/>
        <v>1.3911021665212606</v>
      </c>
      <c r="D24" s="91">
        <v>1232.5016820000001</v>
      </c>
      <c r="E24" s="90">
        <f t="shared" si="1"/>
        <v>3.0758308588903671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7339.859242999999</v>
      </c>
      <c r="C26" s="92">
        <f>IF(B$8&gt;0,B26/B$8*100,0)</f>
        <v>19.11936524430622</v>
      </c>
      <c r="D26" s="91">
        <f>D8-(SUM(D10:D24))</f>
        <v>9092.8051669999913</v>
      </c>
      <c r="E26" s="90">
        <f>IF(D$8&gt;0,D26/D$8*100,0)</f>
        <v>22.692002075934166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175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2016</v>
      </c>
      <c r="C30" s="6">
        <v>2015</v>
      </c>
      <c r="D30" s="6">
        <v>2014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3325.376272</v>
      </c>
      <c r="C31" s="93">
        <v>3298.5172010000001</v>
      </c>
      <c r="D31" s="93">
        <v>2945.0725940000002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3998.9564700000001</v>
      </c>
      <c r="C32" s="93">
        <v>4309.6928760000001</v>
      </c>
      <c r="D32" s="93">
        <v>4114.5427289999998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5065.6608139999998</v>
      </c>
      <c r="C33" s="93">
        <v>3869.7052950000002</v>
      </c>
      <c r="D33" s="93">
        <v>3938.7254809999999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4563.6058720000001</v>
      </c>
      <c r="C34" s="93">
        <v>5587.6795309999998</v>
      </c>
      <c r="D34" s="93">
        <v>3576.691832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4406.3541210000003</v>
      </c>
      <c r="C35" s="93">
        <v>4743.1162800000002</v>
      </c>
      <c r="D35" s="93">
        <v>3893.4225200000001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5012.648451</v>
      </c>
      <c r="C36" s="93">
        <v>4381.850265</v>
      </c>
      <c r="D36" s="93">
        <v>4160.1878230000002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>
        <v>3362.8479900000002</v>
      </c>
      <c r="C37" s="93">
        <v>5210.8993339999997</v>
      </c>
      <c r="D37" s="93">
        <v>4674.4454640000004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>
        <v>4408.0220609999997</v>
      </c>
      <c r="C38" s="93">
        <v>3894.0121100000001</v>
      </c>
      <c r="D38" s="93">
        <v>3678.420752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>
        <v>4246.1875909999999</v>
      </c>
      <c r="C39" s="93">
        <v>4775.0556429999997</v>
      </c>
      <c r="D39" s="93">
        <v>4729.7701790000001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4926.2943740000001</v>
      </c>
      <c r="D40" s="93">
        <v>4559.6972619999997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4297.9740179999999</v>
      </c>
      <c r="D41" s="93">
        <v>4002.5370480000001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5122.1340440000004</v>
      </c>
      <c r="D42" s="93">
        <v>4991.0485930000004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2019-01-31T10:33:43Z</cp:lastPrinted>
  <dcterms:created xsi:type="dcterms:W3CDTF">2012-03-28T07:56:08Z</dcterms:created>
  <dcterms:modified xsi:type="dcterms:W3CDTF">2019-01-31T10:34:07Z</dcterms:modified>
  <cp:category>LIS-Bericht</cp:category>
</cp:coreProperties>
</file>