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F10" i="10" l="1"/>
  <c r="F30" i="10"/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5" i="10"/>
  <c r="G34" i="10"/>
  <c r="G33" i="10"/>
  <c r="G32" i="10"/>
  <c r="G29" i="10"/>
  <c r="G28" i="10"/>
  <c r="G27" i="10"/>
  <c r="G37" i="10"/>
  <c r="G36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E30" i="10" s="1"/>
  <c r="D12" i="10"/>
  <c r="D30" i="10" s="1"/>
  <c r="C12" i="10"/>
  <c r="C30" i="10" s="1"/>
  <c r="B12" i="10"/>
  <c r="B30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0" i="10" l="1"/>
  <c r="G43" i="10"/>
  <c r="G12" i="10"/>
</calcChain>
</file>

<file path=xl/sharedStrings.xml><?xml version="1.0" encoding="utf-8"?>
<sst xmlns="http://schemas.openxmlformats.org/spreadsheetml/2006/main" count="220" uniqueCount="183">
  <si>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</si>
  <si>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</si>
  <si>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</si>
  <si>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</si>
  <si>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</si>
  <si>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</si>
  <si>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</si>
  <si>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</si>
  <si>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</si>
  <si>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</si>
  <si>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</si>
  <si>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</si>
  <si>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</si>
  <si>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</si>
  <si>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</si>
  <si>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</si>
  <si>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</si>
  <si>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</si>
  <si>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</si>
  <si>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</si>
  <si>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</si>
  <si>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</si>
  <si>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</si>
  <si>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</si>
  <si>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</si>
  <si>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</si>
  <si>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</si>
  <si>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</si>
  <si>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</si>
  <si>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</si>
  <si>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</si>
  <si>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</si>
  <si>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</si>
  <si>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</si>
  <si>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</si>
  <si>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</si>
  <si>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</si>
  <si>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</si>
  <si>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</si>
  <si>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</si>
  <si>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</si>
  <si>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</si>
  <si>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</si>
  <si>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</si>
  <si>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</si>
  <si>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</si>
  <si>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</si>
  <si>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</si>
  <si>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</si>
  <si>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</si>
  <si>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</si>
  <si>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</si>
  <si>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</si>
  <si>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</si>
  <si>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</si>
  <si>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</si>
  <si>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</si>
  <si>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</si>
  <si>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</si>
  <si>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</si>
  <si>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</si>
  <si>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</si>
  <si>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</si>
  <si>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</si>
  <si>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</si>
  <si>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</si>
  <si>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</si>
  <si>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</si>
  <si>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</si>
  <si>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</si>
  <si>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</si>
  <si>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</si>
  <si>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</si>
  <si>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</si>
  <si>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</si>
  <si>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</si>
  <si>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</si>
  <si>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</si>
  <si>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</si>
  <si>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</si>
  <si>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</si>
  <si>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</si>
  <si>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</si>
  <si>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</si>
  <si>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</si>
  <si>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</si>
  <si>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</si>
  <si>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</si>
  <si>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</si>
  <si>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</si>
  <si>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</si>
  <si>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</si>
  <si>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</si>
  <si>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</si>
  <si>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</si>
  <si>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</si>
  <si>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</si>
  <si>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</si>
  <si>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</si>
  <si>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</si>
  <si>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</si>
  <si>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</si>
  <si>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</si>
  <si>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</si>
  <si>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</si>
  <si>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</si>
  <si>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</si>
  <si>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</si>
  <si>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</si>
  <si>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</si>
  <si>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</si>
  <si>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</si>
  <si>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</si>
  <si>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</si>
  <si>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</si>
  <si>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</si>
  <si>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</si>
  <si>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</si>
  <si>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</si>
  <si>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</si>
  <si>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</si>
  <si>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</si>
  <si>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</si>
  <si>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</si>
  <si>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</si>
  <si>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</si>
  <si>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</si>
  <si>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</si>
  <si>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</si>
  <si>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</si>
  <si>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</si>
  <si>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</si>
  <si>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</si>
  <si>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</si>
  <si>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</si>
  <si>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</si>
  <si>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</si>
  <si>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</si>
  <si>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</si>
  <si>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</si>
  <si>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</si>
  <si>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</si>
  <si>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</si>
  <si>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</si>
  <si>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</si>
  <si>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</si>
  <si>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</si>
  <si>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</si>
  <si>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</si>
  <si>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</si>
  <si>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</si>
  <si>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</si>
  <si>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</si>
  <si>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</si>
  <si>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</si>
  <si>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</si>
  <si>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</si>
  <si>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</si>
  <si>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</si>
  <si>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</si>
  <si>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</si>
  <si>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4/13 HH</t>
  </si>
  <si>
    <t>4. Quartal 2013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</si>
  <si>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</si>
  <si>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</si>
  <si>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</si>
  <si>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</si>
  <si>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</si>
  <si>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</si>
  <si>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</si>
  <si>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2011 bis 2013 im Monatsvergleich</t>
  </si>
  <si>
    <t>Januar - Dezember 2013</t>
  </si>
  <si>
    <t>Frankreich</t>
  </si>
  <si>
    <t>China, Volksrepublik</t>
  </si>
  <si>
    <t>Verein.Arabische Em.</t>
  </si>
  <si>
    <t>Vereinigt.Königreich</t>
  </si>
  <si>
    <t>Verein.Staaten (USA)</t>
  </si>
  <si>
    <t>Russische Föderation</t>
  </si>
  <si>
    <t>Indien</t>
  </si>
  <si>
    <t xml:space="preserve">2. Ausfuhr des Landes Hamburg im monatlichen Jahresvergleich in 2011 bis 2013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</si>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</sst>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  <numFmt numFmtId="171" formatCode="###\ ###\ ##0\ \ ;\-###\ ###\ ##0\ \ ;&quot;- &quot;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2" borderId="5" xfId="0" quotePrefix="1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indent="4"/>
    </xf>
    <xf numFmtId="0" fontId="17" fillId="0" borderId="8" xfId="0" applyFont="1" applyBorder="1" applyAlignment="1">
      <alignment horizontal="left" indent="2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16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6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top" indent="1"/>
    </xf>
    <xf numFmtId="0" fontId="16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1"/>
    </xf>
    <xf numFmtId="0" fontId="17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3" fillId="0" borderId="0" xfId="0" quotePrefix="1" applyFont="1" applyAlignment="1">
      <alignment horizontal="right"/>
    </xf>
    <xf numFmtId="0" fontId="17" fillId="2" borderId="5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8" fillId="0" borderId="10" xfId="0" applyNumberFormat="1" applyFont="1" applyBorder="1"/>
    <xf numFmtId="165" fontId="28" fillId="0" borderId="11" xfId="0" applyNumberFormat="1" applyFont="1" applyBorder="1"/>
    <xf numFmtId="166" fontId="28" fillId="0" borderId="11" xfId="0" applyNumberFormat="1" applyFont="1" applyBorder="1"/>
    <xf numFmtId="0" fontId="16" fillId="2" borderId="5" xfId="0" quotePrefix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6" fillId="0" borderId="7" xfId="0" applyFont="1" applyBorder="1" applyAlignment="1">
      <alignment horizontal="center" vertical="center"/>
    </xf>
    <xf numFmtId="169" fontId="16" fillId="0" borderId="0" xfId="0" applyNumberFormat="1" applyFont="1"/>
    <xf numFmtId="170" fontId="16" fillId="0" borderId="0" xfId="0" applyNumberFormat="1" applyFont="1"/>
    <xf numFmtId="165" fontId="17" fillId="0" borderId="0" xfId="0" applyNumberFormat="1" applyFont="1"/>
    <xf numFmtId="0" fontId="28" fillId="0" borderId="14" xfId="0" applyFont="1" applyBorder="1" applyAlignment="1">
      <alignment horizontal="left" wrapText="1"/>
    </xf>
    <xf numFmtId="165" fontId="28" fillId="0" borderId="15" xfId="0" applyNumberFormat="1" applyFont="1" applyBorder="1"/>
    <xf numFmtId="171" fontId="6" fillId="0" borderId="0" xfId="0" applyNumberFormat="1" applyFont="1"/>
    <xf numFmtId="0" fontId="10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5" xfId="0" quotePrefix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6" xfId="0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Verein.Arabische Em.</c:v>
                </c:pt>
                <c:pt idx="3">
                  <c:v>Vereinigt.Königreich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Österreich</c:v>
                </c:pt>
                <c:pt idx="7">
                  <c:v>Polen</c:v>
                </c:pt>
                <c:pt idx="8">
                  <c:v>Russische Föderation</c:v>
                </c:pt>
                <c:pt idx="9">
                  <c:v>Italien</c:v>
                </c:pt>
                <c:pt idx="10">
                  <c:v>Belgien</c:v>
                </c:pt>
                <c:pt idx="11">
                  <c:v>Türkei</c:v>
                </c:pt>
                <c:pt idx="12">
                  <c:v>Dänemark</c:v>
                </c:pt>
                <c:pt idx="13">
                  <c:v>Spanien</c:v>
                </c:pt>
                <c:pt idx="14">
                  <c:v>Indien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13958.588088</c:v>
                </c:pt>
                <c:pt idx="1">
                  <c:v>3447.40011</c:v>
                </c:pt>
                <c:pt idx="2">
                  <c:v>3021.9020479999999</c:v>
                </c:pt>
                <c:pt idx="3">
                  <c:v>2903.6778370000002</c:v>
                </c:pt>
                <c:pt idx="4">
                  <c:v>2585.729014</c:v>
                </c:pt>
                <c:pt idx="5">
                  <c:v>2082.0121559999998</c:v>
                </c:pt>
                <c:pt idx="6">
                  <c:v>1072.5034029999999</c:v>
                </c:pt>
                <c:pt idx="7">
                  <c:v>1059.4556339999999</c:v>
                </c:pt>
                <c:pt idx="8">
                  <c:v>1000.118781</c:v>
                </c:pt>
                <c:pt idx="9">
                  <c:v>988.88797299999999</c:v>
                </c:pt>
                <c:pt idx="10">
                  <c:v>944.36209199999996</c:v>
                </c:pt>
                <c:pt idx="11">
                  <c:v>822.145894</c:v>
                </c:pt>
                <c:pt idx="12">
                  <c:v>765.31194100000005</c:v>
                </c:pt>
                <c:pt idx="13">
                  <c:v>732.47692700000005</c:v>
                </c:pt>
                <c:pt idx="14">
                  <c:v>697.32496500000002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Verein.Arabische Em.</c:v>
                </c:pt>
                <c:pt idx="3">
                  <c:v>Vereinigt.Königreich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Österreich</c:v>
                </c:pt>
                <c:pt idx="7">
                  <c:v>Polen</c:v>
                </c:pt>
                <c:pt idx="8">
                  <c:v>Russische Föderation</c:v>
                </c:pt>
                <c:pt idx="9">
                  <c:v>Italien</c:v>
                </c:pt>
                <c:pt idx="10">
                  <c:v>Belgien</c:v>
                </c:pt>
                <c:pt idx="11">
                  <c:v>Türkei</c:v>
                </c:pt>
                <c:pt idx="12">
                  <c:v>Dänemark</c:v>
                </c:pt>
                <c:pt idx="13">
                  <c:v>Spanien</c:v>
                </c:pt>
                <c:pt idx="14">
                  <c:v>Indien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15370.152555000001</c:v>
                </c:pt>
                <c:pt idx="1">
                  <c:v>3709.7793069999998</c:v>
                </c:pt>
                <c:pt idx="2">
                  <c:v>2701.4256690000002</c:v>
                </c:pt>
                <c:pt idx="3">
                  <c:v>3894.59978</c:v>
                </c:pt>
                <c:pt idx="4">
                  <c:v>1568.765809</c:v>
                </c:pt>
                <c:pt idx="5">
                  <c:v>2584.595409</c:v>
                </c:pt>
                <c:pt idx="6">
                  <c:v>992.542507</c:v>
                </c:pt>
                <c:pt idx="7">
                  <c:v>1101.030029</c:v>
                </c:pt>
                <c:pt idx="8">
                  <c:v>715.34697300000005</c:v>
                </c:pt>
                <c:pt idx="9">
                  <c:v>984.65256299999999</c:v>
                </c:pt>
                <c:pt idx="10">
                  <c:v>1204.8983740000001</c:v>
                </c:pt>
                <c:pt idx="11">
                  <c:v>847.45619799999997</c:v>
                </c:pt>
                <c:pt idx="12">
                  <c:v>550.78026599999998</c:v>
                </c:pt>
                <c:pt idx="13">
                  <c:v>349.08169500000002</c:v>
                </c:pt>
                <c:pt idx="14">
                  <c:v>611.46715500000005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925504"/>
        <c:axId val="67927040"/>
      </c:barChart>
      <c:catAx>
        <c:axId val="679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7927040"/>
        <c:crosses val="autoZero"/>
        <c:auto val="1"/>
        <c:lblAlgn val="ctr"/>
        <c:lblOffset val="100"/>
        <c:noMultiLvlLbl val="0"/>
      </c:catAx>
      <c:valAx>
        <c:axId val="6792704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6792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;"- "\ \ </c:formatCode>
                <c:ptCount val="12"/>
                <c:pt idx="0">
                  <c:v>3530.5769810000002</c:v>
                </c:pt>
                <c:pt idx="1">
                  <c:v>4087.3238729999998</c:v>
                </c:pt>
                <c:pt idx="2">
                  <c:v>4007.991227</c:v>
                </c:pt>
                <c:pt idx="3">
                  <c:v>3644.316687</c:v>
                </c:pt>
                <c:pt idx="4">
                  <c:v>3469.1962509999998</c:v>
                </c:pt>
                <c:pt idx="5">
                  <c:v>4329.5343860000003</c:v>
                </c:pt>
                <c:pt idx="6">
                  <c:v>3404.0909689999999</c:v>
                </c:pt>
                <c:pt idx="7">
                  <c:v>3728.7871949999999</c:v>
                </c:pt>
                <c:pt idx="8">
                  <c:v>4164.4458219999997</c:v>
                </c:pt>
                <c:pt idx="9">
                  <c:v>4418.8047180000003</c:v>
                </c:pt>
                <c:pt idx="10">
                  <c:v>4335.9903329999997</c:v>
                </c:pt>
                <c:pt idx="11">
                  <c:v>4335.6358449999998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3120.541408</c:v>
                </c:pt>
                <c:pt idx="1">
                  <c:v>3982.9995239999998</c:v>
                </c:pt>
                <c:pt idx="2">
                  <c:v>3816.752696</c:v>
                </c:pt>
                <c:pt idx="3">
                  <c:v>3561.069919</c:v>
                </c:pt>
                <c:pt idx="4">
                  <c:v>4168.2618849999999</c:v>
                </c:pt>
                <c:pt idx="5">
                  <c:v>4478.2857119999999</c:v>
                </c:pt>
                <c:pt idx="6">
                  <c:v>3606.0717030000001</c:v>
                </c:pt>
                <c:pt idx="7">
                  <c:v>3810.84753</c:v>
                </c:pt>
                <c:pt idx="8">
                  <c:v>4574.1313819999996</c:v>
                </c:pt>
                <c:pt idx="9">
                  <c:v>4717.5977929999999</c:v>
                </c:pt>
                <c:pt idx="10">
                  <c:v>4920.0823129999999</c:v>
                </c:pt>
                <c:pt idx="11">
                  <c:v>4366.3105759999999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3151.9185630000002</c:v>
                </c:pt>
                <c:pt idx="1">
                  <c:v>2706.8263849999998</c:v>
                </c:pt>
                <c:pt idx="2">
                  <c:v>3938.03134</c:v>
                </c:pt>
                <c:pt idx="3">
                  <c:v>2742.7285419999998</c:v>
                </c:pt>
                <c:pt idx="4">
                  <c:v>3645.9333409999999</c:v>
                </c:pt>
                <c:pt idx="5">
                  <c:v>3477.5256359999998</c:v>
                </c:pt>
                <c:pt idx="6">
                  <c:v>2797.8062220000002</c:v>
                </c:pt>
                <c:pt idx="7">
                  <c:v>3256.935242</c:v>
                </c:pt>
                <c:pt idx="8">
                  <c:v>4095.6946929999999</c:v>
                </c:pt>
                <c:pt idx="9">
                  <c:v>3650.9403830000001</c:v>
                </c:pt>
                <c:pt idx="10">
                  <c:v>4495.2879999999996</c:v>
                </c:pt>
                <c:pt idx="11">
                  <c:v>4097.836491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4832"/>
        <c:axId val="67946752"/>
      </c:lineChart>
      <c:catAx>
        <c:axId val="679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67946752"/>
        <c:crosses val="autoZero"/>
        <c:auto val="1"/>
        <c:lblAlgn val="ctr"/>
        <c:lblOffset val="100"/>
        <c:noMultiLvlLbl val="0"/>
      </c:catAx>
      <c:valAx>
        <c:axId val="67946752"/>
        <c:scaling>
          <c:orientation val="minMax"/>
        </c:scaling>
        <c:delete val="0"/>
        <c:axPos val="l"/>
        <c:majorGridlines/>
        <c:numFmt formatCode="###\ ###\ ##0\ \ ;\-###\ ###\ ##0\ \ ;&quot;- &quot;\ \ " sourceLinked="1"/>
        <c:majorTickMark val="out"/>
        <c:minorTickMark val="none"/>
        <c:tickLblPos val="nextTo"/>
        <c:crossAx val="6794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146</v>
      </c>
    </row>
    <row r="16" spans="1:7" ht="15" x14ac:dyDescent="0.2">
      <c r="G16" s="51" t="s">
        <v>161</v>
      </c>
    </row>
    <row r="17" spans="1:7" x14ac:dyDescent="0.2">
      <c r="G17" s="53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3"/>
    </row>
    <row r="21" spans="1:7" ht="15.75" x14ac:dyDescent="0.25">
      <c r="G21" s="71" t="s">
        <v>182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0" customFormat="1" x14ac:dyDescent="0.2"/>
    <row r="2" spans="1:7" s="40" customFormat="1" ht="15.75" x14ac:dyDescent="0.25">
      <c r="A2" s="99" t="s">
        <v>0</v>
      </c>
      <c r="B2" s="99"/>
      <c r="C2" s="99"/>
      <c r="D2" s="99"/>
      <c r="E2" s="99"/>
      <c r="F2" s="99"/>
      <c r="G2" s="99"/>
    </row>
    <row r="3" spans="1:7" s="40" customFormat="1" x14ac:dyDescent="0.2"/>
    <row r="4" spans="1:7" s="40" customFormat="1" ht="15.75" x14ac:dyDescent="0.25">
      <c r="A4" s="100" t="s">
        <v>1</v>
      </c>
      <c r="B4" s="101"/>
      <c r="C4" s="101"/>
      <c r="D4" s="101"/>
      <c r="E4" s="101"/>
      <c r="F4" s="101"/>
      <c r="G4" s="101"/>
    </row>
    <row r="5" spans="1:7" s="40" customFormat="1" x14ac:dyDescent="0.2">
      <c r="A5" s="102"/>
      <c r="B5" s="102"/>
      <c r="C5" s="102"/>
      <c r="D5" s="102"/>
      <c r="E5" s="102"/>
      <c r="F5" s="102"/>
      <c r="G5" s="102"/>
    </row>
    <row r="6" spans="1:7" s="40" customFormat="1" x14ac:dyDescent="0.2">
      <c r="A6" s="66" t="s">
        <v>140</v>
      </c>
      <c r="B6" s="68"/>
      <c r="C6" s="68"/>
      <c r="D6" s="68"/>
      <c r="E6" s="68"/>
      <c r="F6" s="68"/>
      <c r="G6" s="68"/>
    </row>
    <row r="7" spans="1:7" s="40" customFormat="1" ht="5.85" customHeight="1" x14ac:dyDescent="0.2">
      <c r="A7" s="66"/>
      <c r="B7" s="68"/>
      <c r="C7" s="68"/>
      <c r="D7" s="68"/>
      <c r="E7" s="68"/>
      <c r="F7" s="68"/>
      <c r="G7" s="68"/>
    </row>
    <row r="8" spans="1:7" s="40" customFormat="1" x14ac:dyDescent="0.2">
      <c r="A8" s="103" t="s">
        <v>129</v>
      </c>
      <c r="B8" s="104"/>
      <c r="C8" s="104"/>
      <c r="D8" s="104"/>
      <c r="E8" s="104"/>
      <c r="F8" s="104"/>
      <c r="G8" s="104"/>
    </row>
    <row r="9" spans="1:7" s="40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0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40" customForma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40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0" customFormat="1" x14ac:dyDescent="0.2">
      <c r="A13" s="68"/>
      <c r="B13" s="68"/>
      <c r="C13" s="68"/>
      <c r="D13" s="68"/>
      <c r="E13" s="68"/>
      <c r="F13" s="68"/>
      <c r="G13" s="68"/>
    </row>
    <row r="14" spans="1:7" s="40" customFormat="1" x14ac:dyDescent="0.2">
      <c r="A14" s="68"/>
      <c r="B14" s="68"/>
      <c r="C14" s="68"/>
      <c r="D14" s="68"/>
      <c r="E14" s="68"/>
      <c r="F14" s="68"/>
      <c r="G14" s="68"/>
    </row>
    <row r="15" spans="1:7" s="40" customFormat="1" ht="12.75" customHeight="1" x14ac:dyDescent="0.2">
      <c r="A15" s="103" t="s">
        <v>131</v>
      </c>
      <c r="B15" s="104"/>
      <c r="C15" s="104"/>
      <c r="D15" s="67"/>
      <c r="E15" s="67"/>
      <c r="F15" s="67"/>
      <c r="G15" s="67"/>
    </row>
    <row r="16" spans="1:7" s="40" customFormat="1" ht="5.85" customHeight="1" x14ac:dyDescent="0.2">
      <c r="A16" s="67"/>
      <c r="B16" s="69"/>
      <c r="C16" s="69"/>
      <c r="D16" s="67"/>
      <c r="E16" s="67"/>
      <c r="F16" s="67"/>
      <c r="G16" s="67"/>
    </row>
    <row r="17" spans="1:7" s="40" customFormat="1" ht="12.75" customHeight="1" x14ac:dyDescent="0.2">
      <c r="A17" s="107" t="s">
        <v>149</v>
      </c>
      <c r="B17" s="104"/>
      <c r="C17" s="104"/>
      <c r="D17" s="69"/>
      <c r="E17" s="69"/>
      <c r="F17" s="69"/>
      <c r="G17" s="69"/>
    </row>
    <row r="18" spans="1:7" s="40" customFormat="1" ht="12.75" customHeight="1" x14ac:dyDescent="0.2">
      <c r="A18" s="69" t="s">
        <v>133</v>
      </c>
      <c r="B18" s="108" t="s">
        <v>156</v>
      </c>
      <c r="C18" s="104"/>
      <c r="D18" s="69"/>
      <c r="E18" s="69"/>
      <c r="F18" s="69"/>
      <c r="G18" s="69"/>
    </row>
    <row r="19" spans="1:7" s="40" customFormat="1" ht="12.75" customHeight="1" x14ac:dyDescent="0.2">
      <c r="A19" s="69" t="s">
        <v>134</v>
      </c>
      <c r="B19" s="109" t="s">
        <v>150</v>
      </c>
      <c r="C19" s="109"/>
      <c r="D19" s="109"/>
      <c r="E19" s="69"/>
      <c r="F19" s="69"/>
      <c r="G19" s="69"/>
    </row>
    <row r="20" spans="1:7" s="40" customFormat="1" x14ac:dyDescent="0.2">
      <c r="A20" s="69"/>
      <c r="B20" s="69"/>
      <c r="C20" s="69"/>
      <c r="D20" s="69"/>
      <c r="E20" s="69"/>
      <c r="F20" s="69"/>
      <c r="G20" s="69"/>
    </row>
    <row r="21" spans="1:7" s="40" customFormat="1" ht="12.75" customHeight="1" x14ac:dyDescent="0.2">
      <c r="A21" s="103" t="s">
        <v>141</v>
      </c>
      <c r="B21" s="104"/>
      <c r="C21" s="67"/>
      <c r="D21" s="67"/>
      <c r="E21" s="67"/>
      <c r="F21" s="67"/>
      <c r="G21" s="67"/>
    </row>
    <row r="22" spans="1:7" s="40" customFormat="1" ht="5.85" customHeight="1" x14ac:dyDescent="0.2">
      <c r="A22" s="67"/>
      <c r="B22" s="69"/>
      <c r="C22" s="67"/>
      <c r="D22" s="67"/>
      <c r="E22" s="67"/>
      <c r="F22" s="67"/>
      <c r="G22" s="67"/>
    </row>
    <row r="23" spans="1:7" s="40" customFormat="1" ht="12.75" customHeight="1" x14ac:dyDescent="0.2">
      <c r="A23" s="69" t="s">
        <v>135</v>
      </c>
      <c r="B23" s="104" t="s">
        <v>136</v>
      </c>
      <c r="C23" s="104"/>
      <c r="D23" s="69"/>
      <c r="E23" s="69"/>
      <c r="F23" s="69"/>
      <c r="G23" s="69"/>
    </row>
    <row r="24" spans="1:7" s="40" customFormat="1" ht="12.75" customHeight="1" x14ac:dyDescent="0.2">
      <c r="A24" s="69" t="s">
        <v>137</v>
      </c>
      <c r="B24" s="104" t="s">
        <v>138</v>
      </c>
      <c r="C24" s="104"/>
      <c r="D24" s="69"/>
      <c r="E24" s="69"/>
      <c r="F24" s="69"/>
      <c r="G24" s="69"/>
    </row>
    <row r="25" spans="1:7" s="40" customFormat="1" ht="12.75" customHeight="1" x14ac:dyDescent="0.2">
      <c r="A25" s="69"/>
      <c r="B25" s="104"/>
      <c r="C25" s="104"/>
      <c r="D25" s="69"/>
      <c r="E25" s="69"/>
      <c r="F25" s="69"/>
      <c r="G25" s="69"/>
    </row>
    <row r="26" spans="1:7" s="40" customFormat="1" x14ac:dyDescent="0.2">
      <c r="A26" s="68"/>
      <c r="B26" s="68"/>
      <c r="C26" s="68"/>
      <c r="D26" s="68"/>
      <c r="E26" s="68"/>
      <c r="F26" s="68"/>
      <c r="G26" s="68"/>
    </row>
    <row r="27" spans="1:7" s="40" customFormat="1" x14ac:dyDescent="0.2">
      <c r="A27" s="68" t="s">
        <v>142</v>
      </c>
      <c r="B27" s="70" t="s">
        <v>143</v>
      </c>
      <c r="C27" s="68"/>
      <c r="D27" s="68"/>
      <c r="E27" s="68"/>
      <c r="F27" s="68"/>
      <c r="G27" s="68"/>
    </row>
    <row r="28" spans="1:7" s="40" customFormat="1" x14ac:dyDescent="0.2">
      <c r="A28" s="68"/>
      <c r="B28" s="68"/>
      <c r="C28" s="68"/>
      <c r="D28" s="68"/>
      <c r="E28" s="68"/>
      <c r="F28" s="68"/>
      <c r="G28" s="68"/>
    </row>
    <row r="29" spans="1:7" s="40" customFormat="1" ht="27.75" customHeight="1" x14ac:dyDescent="0.2">
      <c r="A29" s="106" t="s">
        <v>163</v>
      </c>
      <c r="B29" s="104"/>
      <c r="C29" s="104"/>
      <c r="D29" s="104"/>
      <c r="E29" s="104"/>
      <c r="F29" s="104"/>
      <c r="G29" s="104"/>
    </row>
    <row r="30" spans="1:7" s="40" customFormat="1" ht="41.85" customHeight="1" x14ac:dyDescent="0.2">
      <c r="A30" s="104" t="s">
        <v>148</v>
      </c>
      <c r="B30" s="104"/>
      <c r="C30" s="104"/>
      <c r="D30" s="104"/>
      <c r="E30" s="104"/>
      <c r="F30" s="104"/>
      <c r="G30" s="104"/>
    </row>
    <row r="31" spans="1:7" s="40" customFormat="1" x14ac:dyDescent="0.2">
      <c r="A31" s="68"/>
      <c r="B31" s="68"/>
      <c r="C31" s="68"/>
      <c r="D31" s="68"/>
      <c r="E31" s="68"/>
      <c r="F31" s="68"/>
      <c r="G31" s="68"/>
    </row>
    <row r="32" spans="1:7" s="40" customFormat="1" x14ac:dyDescent="0.2">
      <c r="A32" s="68"/>
      <c r="B32" s="68"/>
      <c r="C32" s="68"/>
      <c r="D32" s="68"/>
      <c r="E32" s="68"/>
      <c r="F32" s="68"/>
      <c r="G32" s="68"/>
    </row>
    <row r="33" spans="1:7" s="40" customFormat="1" x14ac:dyDescent="0.2">
      <c r="A33" s="68"/>
      <c r="B33" s="68"/>
      <c r="C33" s="68"/>
      <c r="D33" s="68"/>
      <c r="E33" s="68"/>
      <c r="F33" s="68"/>
      <c r="G33" s="68"/>
    </row>
    <row r="34" spans="1:7" s="40" customFormat="1" x14ac:dyDescent="0.2">
      <c r="A34" s="68"/>
      <c r="B34" s="68"/>
      <c r="C34" s="68"/>
      <c r="D34" s="68"/>
      <c r="E34" s="68"/>
      <c r="F34" s="68"/>
      <c r="G34" s="68"/>
    </row>
    <row r="35" spans="1:7" s="40" customFormat="1" x14ac:dyDescent="0.2">
      <c r="A35" s="68"/>
      <c r="B35" s="68"/>
      <c r="C35" s="68"/>
      <c r="D35" s="68"/>
      <c r="E35" s="68"/>
      <c r="F35" s="68"/>
      <c r="G35" s="68"/>
    </row>
    <row r="36" spans="1:7" s="40" customFormat="1" x14ac:dyDescent="0.2">
      <c r="A36" s="68"/>
      <c r="B36" s="68"/>
      <c r="C36" s="68"/>
      <c r="D36" s="68"/>
      <c r="E36" s="68"/>
      <c r="F36" s="68"/>
      <c r="G36" s="68"/>
    </row>
    <row r="37" spans="1:7" s="40" customFormat="1" x14ac:dyDescent="0.2">
      <c r="A37" s="68"/>
      <c r="B37" s="68"/>
      <c r="C37" s="68"/>
      <c r="D37" s="68"/>
      <c r="E37" s="68"/>
      <c r="F37" s="68"/>
      <c r="G37" s="68"/>
    </row>
    <row r="38" spans="1:7" s="40" customFormat="1" x14ac:dyDescent="0.2">
      <c r="A38" s="68"/>
      <c r="B38" s="68"/>
      <c r="C38" s="68"/>
      <c r="D38" s="68"/>
      <c r="E38" s="68"/>
      <c r="F38" s="68"/>
      <c r="G38" s="68"/>
    </row>
    <row r="39" spans="1:7" s="40" customFormat="1" x14ac:dyDescent="0.2">
      <c r="A39" s="68"/>
      <c r="B39" s="68"/>
      <c r="C39" s="68"/>
      <c r="D39" s="68"/>
      <c r="E39" s="68"/>
      <c r="F39" s="68"/>
      <c r="G39" s="68"/>
    </row>
    <row r="40" spans="1:7" s="40" customFormat="1" x14ac:dyDescent="0.2">
      <c r="A40" s="68"/>
      <c r="B40" s="68"/>
      <c r="C40" s="68"/>
      <c r="D40" s="68"/>
      <c r="E40" s="68"/>
      <c r="F40" s="68"/>
      <c r="G40" s="68"/>
    </row>
    <row r="41" spans="1:7" s="40" customFormat="1" x14ac:dyDescent="0.2">
      <c r="A41" s="102" t="s">
        <v>144</v>
      </c>
      <c r="B41" s="102"/>
      <c r="C41" s="68"/>
      <c r="D41" s="68"/>
      <c r="E41" s="68"/>
      <c r="F41" s="68"/>
      <c r="G41" s="68"/>
    </row>
    <row r="42" spans="1:7" s="40" customFormat="1" x14ac:dyDescent="0.2">
      <c r="A42" s="68"/>
      <c r="B42" s="68"/>
      <c r="C42" s="68"/>
      <c r="D42" s="68"/>
      <c r="E42" s="68"/>
      <c r="F42" s="68"/>
      <c r="G42" s="68"/>
    </row>
    <row r="43" spans="1:7" s="40" customFormat="1" x14ac:dyDescent="0.2">
      <c r="A43" s="7">
        <v>0</v>
      </c>
      <c r="B43" s="8" t="s">
        <v>5</v>
      </c>
      <c r="C43" s="68"/>
      <c r="D43" s="68"/>
      <c r="E43" s="68"/>
      <c r="F43" s="68"/>
      <c r="G43" s="68"/>
    </row>
    <row r="44" spans="1:7" s="40" customFormat="1" x14ac:dyDescent="0.2">
      <c r="A44" s="8" t="s">
        <v>19</v>
      </c>
      <c r="B44" s="8" t="s">
        <v>6</v>
      </c>
      <c r="C44" s="68"/>
      <c r="D44" s="68"/>
      <c r="E44" s="68"/>
      <c r="F44" s="68"/>
      <c r="G44" s="68"/>
    </row>
    <row r="45" spans="1:7" s="40" customFormat="1" x14ac:dyDescent="0.2">
      <c r="A45" s="8" t="s">
        <v>20</v>
      </c>
      <c r="B45" s="8" t="s">
        <v>7</v>
      </c>
      <c r="C45" s="68"/>
      <c r="D45" s="68"/>
      <c r="E45" s="68"/>
      <c r="F45" s="68"/>
      <c r="G45" s="68"/>
    </row>
    <row r="46" spans="1:7" s="40" customFormat="1" x14ac:dyDescent="0.2">
      <c r="A46" s="8" t="s">
        <v>21</v>
      </c>
      <c r="B46" s="8" t="s">
        <v>8</v>
      </c>
      <c r="C46" s="68"/>
      <c r="D46" s="68"/>
      <c r="E46" s="68"/>
      <c r="F46" s="68"/>
      <c r="G46" s="68"/>
    </row>
    <row r="47" spans="1:7" s="40" customFormat="1" x14ac:dyDescent="0.2">
      <c r="A47" s="8" t="s">
        <v>15</v>
      </c>
      <c r="B47" s="8" t="s">
        <v>9</v>
      </c>
      <c r="C47" s="68"/>
      <c r="D47" s="68"/>
      <c r="E47" s="68"/>
      <c r="F47" s="68"/>
      <c r="G47" s="68"/>
    </row>
    <row r="48" spans="1:7" s="40" customFormat="1" x14ac:dyDescent="0.2">
      <c r="A48" s="8" t="s">
        <v>16</v>
      </c>
      <c r="B48" s="8" t="s">
        <v>10</v>
      </c>
      <c r="C48" s="68"/>
      <c r="D48" s="68"/>
      <c r="E48" s="68"/>
      <c r="F48" s="68"/>
      <c r="G48" s="68"/>
    </row>
    <row r="49" spans="1:7" s="40" customFormat="1" x14ac:dyDescent="0.2">
      <c r="A49" s="8" t="s">
        <v>17</v>
      </c>
      <c r="B49" s="8" t="s">
        <v>11</v>
      </c>
      <c r="C49" s="68"/>
      <c r="D49" s="68"/>
      <c r="E49" s="68"/>
      <c r="F49" s="68"/>
      <c r="G49" s="68"/>
    </row>
    <row r="50" spans="1:7" s="40" customFormat="1" x14ac:dyDescent="0.2">
      <c r="A50" s="8" t="s">
        <v>18</v>
      </c>
      <c r="B50" s="8" t="s">
        <v>12</v>
      </c>
      <c r="C50" s="68"/>
      <c r="D50" s="68"/>
      <c r="E50" s="68"/>
      <c r="F50" s="68"/>
      <c r="G50" s="68"/>
    </row>
    <row r="51" spans="1:7" s="40" customFormat="1" x14ac:dyDescent="0.2">
      <c r="A51" s="8" t="s">
        <v>145</v>
      </c>
      <c r="B51" s="8" t="s">
        <v>13</v>
      </c>
      <c r="C51" s="68"/>
      <c r="D51" s="68"/>
      <c r="E51" s="68"/>
      <c r="F51" s="68"/>
      <c r="G51" s="68"/>
    </row>
    <row r="52" spans="1:7" s="40" customFormat="1" x14ac:dyDescent="0.2">
      <c r="A52" s="8" t="s">
        <v>139</v>
      </c>
      <c r="B52" s="8" t="s">
        <v>14</v>
      </c>
      <c r="C52" s="68"/>
      <c r="D52" s="68"/>
      <c r="E52" s="68"/>
      <c r="F52" s="68"/>
      <c r="G52" s="68"/>
    </row>
    <row r="53" spans="1:7" s="40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46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0" t="s">
        <v>154</v>
      </c>
      <c r="B2" s="110"/>
      <c r="C2" s="110"/>
      <c r="D2" s="110"/>
      <c r="E2" s="110"/>
      <c r="F2" s="110"/>
      <c r="G2" s="110"/>
    </row>
    <row r="4" spans="1:7" s="9" customFormat="1" ht="26.25" customHeight="1" x14ac:dyDescent="0.2">
      <c r="A4" s="118" t="s">
        <v>132</v>
      </c>
      <c r="B4" s="77" t="s">
        <v>121</v>
      </c>
      <c r="C4" s="77" t="s">
        <v>122</v>
      </c>
      <c r="D4" s="77" t="s">
        <v>123</v>
      </c>
      <c r="E4" s="113" t="s">
        <v>164</v>
      </c>
      <c r="F4" s="114"/>
      <c r="G4" s="115"/>
    </row>
    <row r="5" spans="1:7" s="9" customFormat="1" ht="18" customHeight="1" x14ac:dyDescent="0.2">
      <c r="A5" s="119"/>
      <c r="B5" s="111" t="s">
        <v>165</v>
      </c>
      <c r="C5" s="112"/>
      <c r="D5" s="112"/>
      <c r="E5" s="32" t="s">
        <v>165</v>
      </c>
      <c r="F5" s="32" t="s">
        <v>166</v>
      </c>
      <c r="G5" s="116" t="s">
        <v>155</v>
      </c>
    </row>
    <row r="6" spans="1:7" s="9" customFormat="1" ht="17.25" customHeight="1" x14ac:dyDescent="0.2">
      <c r="A6" s="120"/>
      <c r="B6" s="111" t="s">
        <v>128</v>
      </c>
      <c r="C6" s="112"/>
      <c r="D6" s="112"/>
      <c r="E6" s="112"/>
      <c r="F6" s="112"/>
      <c r="G6" s="117"/>
    </row>
    <row r="7" spans="1:7" s="9" customFormat="1" ht="18.75" customHeight="1" x14ac:dyDescent="0.2">
      <c r="A7" s="33" t="s">
        <v>22</v>
      </c>
      <c r="B7" s="78">
        <v>204.77771899999999</v>
      </c>
      <c r="C7" s="78">
        <v>173.654022</v>
      </c>
      <c r="D7" s="78">
        <v>162.19591</v>
      </c>
      <c r="E7" s="78">
        <v>2385.9408210000001</v>
      </c>
      <c r="F7" s="78">
        <v>2523.6933319999998</v>
      </c>
      <c r="G7" s="79">
        <f>IF(AND(F7&gt;0,E7&gt;0),(E7/F7%)-100,"x  ")</f>
        <v>-5.4583696542413236</v>
      </c>
    </row>
    <row r="8" spans="1:7" s="9" customFormat="1" ht="12" x14ac:dyDescent="0.2">
      <c r="A8" s="42" t="s">
        <v>23</v>
      </c>
    </row>
    <row r="9" spans="1:7" s="9" customFormat="1" ht="12" x14ac:dyDescent="0.2">
      <c r="A9" s="43" t="s">
        <v>24</v>
      </c>
      <c r="B9" s="78">
        <v>1.17E-2</v>
      </c>
      <c r="C9" s="78">
        <v>6.4100000000000004E-2</v>
      </c>
      <c r="D9" s="78">
        <v>0</v>
      </c>
      <c r="E9" s="78">
        <v>0.284885</v>
      </c>
      <c r="F9" s="78">
        <v>0.275088</v>
      </c>
      <c r="G9" s="79">
        <f>IF(AND(F9&gt;0,E9&gt;0),(E9/F9%)-100,"x  ")</f>
        <v>3.5614058046879649</v>
      </c>
    </row>
    <row r="10" spans="1:7" s="9" customFormat="1" ht="12" x14ac:dyDescent="0.2">
      <c r="A10" s="43" t="s">
        <v>25</v>
      </c>
      <c r="B10" s="78">
        <v>19.175394000000001</v>
      </c>
      <c r="C10" s="78">
        <v>18.553795000000001</v>
      </c>
      <c r="D10" s="78">
        <v>19.920811</v>
      </c>
      <c r="E10" s="78">
        <v>257.99365899999998</v>
      </c>
      <c r="F10" s="78">
        <v>229.18598399999999</v>
      </c>
      <c r="G10" s="79">
        <f>IF(AND(F10&gt;0,E10&gt;0),(E10/F10%)-100,"x  ")</f>
        <v>12.569562281784215</v>
      </c>
    </row>
    <row r="11" spans="1:7" s="9" customFormat="1" ht="12" x14ac:dyDescent="0.2">
      <c r="A11" s="43" t="s">
        <v>26</v>
      </c>
      <c r="B11" s="78">
        <v>173.76537400000001</v>
      </c>
      <c r="C11" s="78">
        <v>140.69285199999999</v>
      </c>
      <c r="D11" s="78">
        <v>130.81335000000001</v>
      </c>
      <c r="E11" s="78">
        <v>1968.605804</v>
      </c>
      <c r="F11" s="78">
        <v>2106.775114</v>
      </c>
      <c r="G11" s="79">
        <f>IF(AND(F11&gt;0,E11&gt;0),(E11/F11%)-100,"x  ")</f>
        <v>-6.5583321675784561</v>
      </c>
    </row>
    <row r="12" spans="1:7" s="9" customFormat="1" ht="12" x14ac:dyDescent="0.2">
      <c r="A12" s="35" t="s">
        <v>29</v>
      </c>
    </row>
    <row r="13" spans="1:7" s="9" customFormat="1" ht="12" x14ac:dyDescent="0.2">
      <c r="A13" s="35" t="s">
        <v>30</v>
      </c>
      <c r="B13" s="78">
        <v>64.703396999999995</v>
      </c>
      <c r="C13" s="78">
        <v>32.81906</v>
      </c>
      <c r="D13" s="78">
        <v>24.973493000000001</v>
      </c>
      <c r="E13" s="78">
        <v>657.13889200000006</v>
      </c>
      <c r="F13" s="78">
        <v>836.14932899999997</v>
      </c>
      <c r="G13" s="79">
        <f>IF(AND(F13&gt;0,E13&gt;0),(E13/F13%)-100,"x  ")</f>
        <v>-21.408907570862851</v>
      </c>
    </row>
    <row r="14" spans="1:7" s="9" customFormat="1" ht="12" x14ac:dyDescent="0.2">
      <c r="A14" s="44" t="s">
        <v>28</v>
      </c>
      <c r="B14" s="78">
        <v>26.542437</v>
      </c>
      <c r="C14" s="78">
        <v>22.300068</v>
      </c>
      <c r="D14" s="78">
        <v>28.342265000000001</v>
      </c>
      <c r="E14" s="78">
        <v>345.73310099999998</v>
      </c>
      <c r="F14" s="78">
        <v>337.80519600000002</v>
      </c>
      <c r="G14" s="79">
        <f>IF(AND(F14&gt;0,E14&gt;0),(E14/F14%)-100,"x  ")</f>
        <v>2.346886635811245</v>
      </c>
    </row>
    <row r="15" spans="1:7" s="9" customFormat="1" ht="12" x14ac:dyDescent="0.2">
      <c r="A15" s="45" t="s">
        <v>27</v>
      </c>
      <c r="B15" s="78">
        <v>11.825251</v>
      </c>
      <c r="C15" s="78">
        <v>14.343275</v>
      </c>
      <c r="D15" s="78">
        <v>11.461748999999999</v>
      </c>
      <c r="E15" s="78">
        <v>159.05647300000001</v>
      </c>
      <c r="F15" s="78">
        <v>187.45714599999999</v>
      </c>
      <c r="G15" s="79">
        <f>IF(AND(F15&gt;0,E15&gt;0),(E15/F15%)-100,"x  ")</f>
        <v>-15.150488314806609</v>
      </c>
    </row>
    <row r="16" spans="1:7" s="9" customFormat="1" ht="12" x14ac:dyDescent="0.2">
      <c r="A16" s="36"/>
    </row>
    <row r="17" spans="1:7" s="9" customFormat="1" ht="12" x14ac:dyDescent="0.2">
      <c r="A17" s="33" t="s">
        <v>31</v>
      </c>
      <c r="B17" s="78">
        <v>4200.6522349999996</v>
      </c>
      <c r="C17" s="78">
        <v>4145.4368219999997</v>
      </c>
      <c r="D17" s="78">
        <v>4155.5873170000004</v>
      </c>
      <c r="E17" s="78">
        <v>44920.521236</v>
      </c>
      <c r="F17" s="78">
        <v>46439.698379000001</v>
      </c>
      <c r="G17" s="79">
        <f>IF(AND(F17&gt;0,E17&gt;0),(E17/F17%)-100,"x  ")</f>
        <v>-3.2712898576597382</v>
      </c>
    </row>
    <row r="18" spans="1:7" s="9" customFormat="1" ht="12" x14ac:dyDescent="0.2">
      <c r="A18" s="46" t="s">
        <v>23</v>
      </c>
    </row>
    <row r="19" spans="1:7" s="9" customFormat="1" ht="12" x14ac:dyDescent="0.2">
      <c r="A19" s="45" t="s">
        <v>32</v>
      </c>
      <c r="B19" s="78">
        <v>20.554787999999999</v>
      </c>
      <c r="C19" s="78">
        <v>18.405902000000001</v>
      </c>
      <c r="D19" s="78">
        <v>21.593627999999999</v>
      </c>
      <c r="E19" s="78">
        <v>217.87007199999999</v>
      </c>
      <c r="F19" s="78">
        <v>223.96705800000001</v>
      </c>
      <c r="G19" s="79">
        <f>IF(AND(F19&gt;0,E19&gt;0),(E19/F19%)-100,"x  ")</f>
        <v>-2.722269093698614</v>
      </c>
    </row>
    <row r="20" spans="1:7" s="9" customFormat="1" ht="12" x14ac:dyDescent="0.2">
      <c r="A20" s="45" t="s">
        <v>33</v>
      </c>
      <c r="B20" s="78">
        <v>537.97330899999997</v>
      </c>
      <c r="C20" s="78">
        <v>436.58530999999999</v>
      </c>
      <c r="D20" s="78">
        <v>643.45833100000004</v>
      </c>
      <c r="E20" s="78">
        <v>6798.0543310000003</v>
      </c>
      <c r="F20" s="78">
        <v>8021.909764</v>
      </c>
      <c r="G20" s="79">
        <f>IF(AND(F20&gt;0,E20&gt;0),(E20/F20%)-100,"x  ")</f>
        <v>-15.256409870032542</v>
      </c>
    </row>
    <row r="21" spans="1:7" s="9" customFormat="1" ht="12" x14ac:dyDescent="0.2">
      <c r="A21" s="35" t="s">
        <v>34</v>
      </c>
    </row>
    <row r="22" spans="1:7" s="9" customFormat="1" ht="12" x14ac:dyDescent="0.2">
      <c r="A22" s="35" t="s">
        <v>35</v>
      </c>
      <c r="B22" s="78">
        <v>2.4308619999999999</v>
      </c>
      <c r="C22" s="78">
        <v>3.2314720000000001</v>
      </c>
      <c r="D22" s="78">
        <v>2.544041</v>
      </c>
      <c r="E22" s="78">
        <v>39.447479999999999</v>
      </c>
      <c r="F22" s="78">
        <v>28.455017999999999</v>
      </c>
      <c r="G22" s="79">
        <f>IF(AND(F22&gt;0,E22&gt;0),(E22/F22%)-100,"x  ")</f>
        <v>38.631014044693273</v>
      </c>
    </row>
    <row r="23" spans="1:7" s="9" customFormat="1" ht="12" x14ac:dyDescent="0.2">
      <c r="A23" s="35" t="s">
        <v>36</v>
      </c>
      <c r="B23" s="78">
        <v>69.718196000000006</v>
      </c>
      <c r="C23" s="78">
        <v>67.145397000000003</v>
      </c>
      <c r="D23" s="78">
        <v>64.685700999999995</v>
      </c>
      <c r="E23" s="78">
        <v>836.407782</v>
      </c>
      <c r="F23" s="78">
        <v>1140.3461560000001</v>
      </c>
      <c r="G23" s="79">
        <f>IF(AND(F23&gt;0,E23&gt;0),(E23/F23%)-100,"x  ")</f>
        <v>-26.653167759702612</v>
      </c>
    </row>
    <row r="24" spans="1:7" s="9" customFormat="1" ht="12" x14ac:dyDescent="0.2">
      <c r="A24" s="35" t="s">
        <v>38</v>
      </c>
      <c r="B24" s="78">
        <v>28.498277999999999</v>
      </c>
      <c r="C24" s="78">
        <v>19.828064000000001</v>
      </c>
      <c r="D24" s="78">
        <v>18.467862</v>
      </c>
      <c r="E24" s="78">
        <v>286.79816599999998</v>
      </c>
      <c r="F24" s="78">
        <v>296.56902500000001</v>
      </c>
      <c r="G24" s="79">
        <f>IF(AND(F24&gt;0,E24&gt;0),(E24/F24%)-100,"x  ")</f>
        <v>-3.2946323372779887</v>
      </c>
    </row>
    <row r="25" spans="1:7" s="9" customFormat="1" ht="12" x14ac:dyDescent="0.2">
      <c r="A25" s="35" t="s">
        <v>37</v>
      </c>
      <c r="B25" s="78">
        <v>166.692914</v>
      </c>
      <c r="C25" s="78">
        <v>169.25380200000001</v>
      </c>
      <c r="D25" s="78">
        <v>172.64309299999999</v>
      </c>
      <c r="E25" s="78">
        <v>2166.0019860000002</v>
      </c>
      <c r="F25" s="78">
        <v>2258.4066800000001</v>
      </c>
      <c r="G25" s="79">
        <f>IF(AND(F25&gt;0,E25&gt;0),(E25/F25%)-100,"x  ")</f>
        <v>-4.0915878800004322</v>
      </c>
    </row>
    <row r="26" spans="1:7" s="9" customFormat="1" ht="12" x14ac:dyDescent="0.2">
      <c r="A26" s="46" t="s">
        <v>39</v>
      </c>
      <c r="B26" s="78">
        <v>3642.1241380000001</v>
      </c>
      <c r="C26" s="78">
        <v>3690.4456100000002</v>
      </c>
      <c r="D26" s="78">
        <v>3490.5353580000001</v>
      </c>
      <c r="E26" s="78">
        <v>37904.596833000003</v>
      </c>
      <c r="F26" s="78">
        <v>38193.821557000003</v>
      </c>
      <c r="G26" s="79">
        <f>IF(AND(F26&gt;0,E26&gt;0),(E26/F26%)-100,"x  ")</f>
        <v>-0.75725526331100923</v>
      </c>
    </row>
    <row r="27" spans="1:7" s="9" customFormat="1" ht="12" x14ac:dyDescent="0.2">
      <c r="A27" s="37" t="s">
        <v>23</v>
      </c>
    </row>
    <row r="28" spans="1:7" s="9" customFormat="1" ht="12" x14ac:dyDescent="0.2">
      <c r="A28" s="35" t="s">
        <v>40</v>
      </c>
      <c r="B28" s="78">
        <v>229.19474299999999</v>
      </c>
      <c r="C28" s="78">
        <v>193.04101399999999</v>
      </c>
      <c r="D28" s="78">
        <v>160.639724</v>
      </c>
      <c r="E28" s="78">
        <v>2329.4376299999999</v>
      </c>
      <c r="F28" s="78">
        <v>2071.0020760000002</v>
      </c>
      <c r="G28" s="79">
        <f>IF(AND(F28&gt;0,E28&gt;0),(E28/F28%)-100,"x  ")</f>
        <v>12.478768466478328</v>
      </c>
    </row>
    <row r="29" spans="1:7" s="9" customFormat="1" ht="12" x14ac:dyDescent="0.2">
      <c r="A29" s="47" t="s">
        <v>34</v>
      </c>
    </row>
    <row r="30" spans="1:7" s="9" customFormat="1" ht="12" x14ac:dyDescent="0.2">
      <c r="A30" s="48" t="s">
        <v>41</v>
      </c>
      <c r="B30" s="78">
        <v>22.579142000000001</v>
      </c>
      <c r="C30" s="78">
        <v>21.096214</v>
      </c>
      <c r="D30" s="78">
        <v>14.778858</v>
      </c>
      <c r="E30" s="78">
        <v>270.43154600000003</v>
      </c>
      <c r="F30" s="78">
        <v>251.26845900000001</v>
      </c>
      <c r="G30" s="79">
        <f>IF(AND(F30&gt;0,E30&gt;0),(E30/F30%)-100,"x  ")</f>
        <v>7.6265389919074664</v>
      </c>
    </row>
    <row r="31" spans="1:7" s="9" customFormat="1" ht="12" x14ac:dyDescent="0.2">
      <c r="A31" s="48" t="s">
        <v>43</v>
      </c>
      <c r="B31" s="78">
        <v>34.129278999999997</v>
      </c>
      <c r="C31" s="78">
        <v>35.213365000000003</v>
      </c>
      <c r="D31" s="78">
        <v>26.960811</v>
      </c>
      <c r="E31" s="78">
        <v>403.61850299999998</v>
      </c>
      <c r="F31" s="78">
        <v>316.768508</v>
      </c>
      <c r="G31" s="79">
        <f>IF(AND(F31&gt;0,E31&gt;0),(E31/F31%)-100,"x  ")</f>
        <v>27.417496628168593</v>
      </c>
    </row>
    <row r="32" spans="1:7" s="9" customFormat="1" ht="12" x14ac:dyDescent="0.2">
      <c r="A32" s="48" t="s">
        <v>42</v>
      </c>
      <c r="B32" s="78">
        <v>79.985674000000003</v>
      </c>
      <c r="C32" s="78">
        <v>58.007598000000002</v>
      </c>
      <c r="D32" s="78">
        <v>41.800516000000002</v>
      </c>
      <c r="E32" s="78">
        <v>626.37904000000003</v>
      </c>
      <c r="F32" s="78">
        <v>536.53341899999998</v>
      </c>
      <c r="G32" s="79">
        <f>IF(AND(F32&gt;0,E32&gt;0),(E32/F32%)-100,"x  ")</f>
        <v>16.745577781055246</v>
      </c>
    </row>
    <row r="33" spans="1:7" s="9" customFormat="1" ht="12" x14ac:dyDescent="0.2">
      <c r="A33" s="37" t="s">
        <v>44</v>
      </c>
      <c r="B33" s="78">
        <v>3412.9293950000001</v>
      </c>
      <c r="C33" s="78">
        <v>3497.4045959999999</v>
      </c>
      <c r="D33" s="78">
        <v>3329.895634</v>
      </c>
      <c r="E33" s="78">
        <v>35575.159203000003</v>
      </c>
      <c r="F33" s="78">
        <v>36122.819480999999</v>
      </c>
      <c r="G33" s="79">
        <f>IF(AND(F33&gt;0,E33&gt;0),(E33/F33%)-100,"x  ")</f>
        <v>-1.5161061231337669</v>
      </c>
    </row>
    <row r="34" spans="1:7" s="9" customFormat="1" ht="12" customHeight="1" x14ac:dyDescent="0.2">
      <c r="A34" s="47" t="s">
        <v>34</v>
      </c>
    </row>
    <row r="35" spans="1:7" s="9" customFormat="1" ht="12" x14ac:dyDescent="0.2">
      <c r="A35" s="48" t="s">
        <v>45</v>
      </c>
      <c r="B35" s="78">
        <v>4.7031150000000004</v>
      </c>
      <c r="C35" s="78">
        <v>8.3791170000000008</v>
      </c>
      <c r="D35" s="78">
        <v>6.5676290000000002</v>
      </c>
      <c r="E35" s="78">
        <v>80.192494999999994</v>
      </c>
      <c r="F35" s="78">
        <v>71.985889999999998</v>
      </c>
      <c r="G35" s="79">
        <f>IF(AND(F35&gt;0,E35&gt;0),(E35/F35%)-100,"x  ")</f>
        <v>11.400296641466824</v>
      </c>
    </row>
    <row r="36" spans="1:7" s="9" customFormat="1" ht="12" x14ac:dyDescent="0.2">
      <c r="A36" s="48" t="s">
        <v>46</v>
      </c>
      <c r="B36" s="78">
        <v>13.589769</v>
      </c>
      <c r="C36" s="78">
        <v>12.679688000000001</v>
      </c>
      <c r="D36" s="78">
        <v>10.227143</v>
      </c>
      <c r="E36" s="78">
        <v>144.263079</v>
      </c>
      <c r="F36" s="78">
        <v>136.046031</v>
      </c>
      <c r="G36" s="79">
        <f>IF(AND(F36&gt;0,E36&gt;0),(E36/F36%)-100,"x  ")</f>
        <v>6.0399027737898621</v>
      </c>
    </row>
    <row r="37" spans="1:7" s="9" customFormat="1" ht="12" x14ac:dyDescent="0.2">
      <c r="A37" s="48" t="s">
        <v>47</v>
      </c>
      <c r="B37" s="78">
        <v>23.276547000000001</v>
      </c>
      <c r="C37" s="78">
        <v>14.603679</v>
      </c>
      <c r="D37" s="78">
        <v>16.208421999999999</v>
      </c>
      <c r="E37" s="78">
        <v>195.71216799999999</v>
      </c>
      <c r="F37" s="78">
        <v>179.205018</v>
      </c>
      <c r="G37" s="79">
        <f>IF(AND(F37&gt;0,E37&gt;0),(E37/F37%)-100,"x  ")</f>
        <v>9.211321303513941</v>
      </c>
    </row>
    <row r="38" spans="1:7" s="9" customFormat="1" ht="12" x14ac:dyDescent="0.2">
      <c r="A38" s="48" t="s">
        <v>48</v>
      </c>
      <c r="B38" s="78">
        <v>226.466544</v>
      </c>
      <c r="C38" s="78">
        <v>248.585116</v>
      </c>
      <c r="D38" s="78">
        <v>233.56361999999999</v>
      </c>
      <c r="E38" s="78">
        <v>2421.6921750000001</v>
      </c>
      <c r="F38" s="78">
        <v>2315.4854989999999</v>
      </c>
      <c r="G38" s="79">
        <f>IF(AND(F38&gt;0,E38&gt;0),(E38/F38%)-100,"x  ")</f>
        <v>4.5867994442577213</v>
      </c>
    </row>
    <row r="39" spans="1:7" s="9" customFormat="1" ht="12" x14ac:dyDescent="0.2">
      <c r="A39" s="48" t="s">
        <v>49</v>
      </c>
      <c r="B39" s="78">
        <v>52.545566999999998</v>
      </c>
      <c r="C39" s="78">
        <v>49.619258000000002</v>
      </c>
      <c r="D39" s="78">
        <v>55.954405000000001</v>
      </c>
      <c r="E39" s="78">
        <v>659.33691599999997</v>
      </c>
      <c r="F39" s="78">
        <v>996.82918099999995</v>
      </c>
      <c r="G39" s="79">
        <f>IF(AND(F39&gt;0,E39&gt;0),(E39/F39%)-100,"x  ")</f>
        <v>-33.856579585825756</v>
      </c>
    </row>
    <row r="40" spans="1:7" s="9" customFormat="1" ht="12" x14ac:dyDescent="0.2">
      <c r="A40" s="48" t="s">
        <v>50</v>
      </c>
    </row>
    <row r="41" spans="1:7" s="9" customFormat="1" ht="12" x14ac:dyDescent="0.2">
      <c r="A41" s="48" t="s">
        <v>51</v>
      </c>
      <c r="B41" s="78">
        <v>30.384625</v>
      </c>
      <c r="C41" s="78">
        <v>31.478556000000001</v>
      </c>
      <c r="D41" s="78">
        <v>38.822705999999997</v>
      </c>
      <c r="E41" s="78">
        <v>372.02282200000002</v>
      </c>
      <c r="F41" s="78">
        <v>359.72493500000002</v>
      </c>
      <c r="G41" s="79">
        <f t="shared" ref="G41:G46" si="0">IF(AND(F41&gt;0,E41&gt;0),(E41/F41%)-100,"x  ")</f>
        <v>3.4186918401972832</v>
      </c>
    </row>
    <row r="42" spans="1:7" s="9" customFormat="1" ht="12" x14ac:dyDescent="0.2">
      <c r="A42" s="48" t="s">
        <v>52</v>
      </c>
      <c r="B42" s="78">
        <v>42.374077</v>
      </c>
      <c r="C42" s="78">
        <v>39.507348999999998</v>
      </c>
      <c r="D42" s="78">
        <v>34.533383999999998</v>
      </c>
      <c r="E42" s="78">
        <v>447.03161799999998</v>
      </c>
      <c r="F42" s="78">
        <v>420.03706599999998</v>
      </c>
      <c r="G42" s="79">
        <f t="shared" si="0"/>
        <v>6.4267071135098348</v>
      </c>
    </row>
    <row r="43" spans="1:7" s="9" customFormat="1" ht="12" x14ac:dyDescent="0.2">
      <c r="A43" s="48" t="s">
        <v>53</v>
      </c>
      <c r="B43" s="78">
        <v>14.389459</v>
      </c>
      <c r="C43" s="78">
        <v>13.955722</v>
      </c>
      <c r="D43" s="78">
        <v>13.359188</v>
      </c>
      <c r="E43" s="78">
        <v>161.581298</v>
      </c>
      <c r="F43" s="78">
        <v>161.54893100000001</v>
      </c>
      <c r="G43" s="79">
        <f t="shared" si="0"/>
        <v>2.0035415771332055E-2</v>
      </c>
    </row>
    <row r="44" spans="1:7" s="9" customFormat="1" ht="12" x14ac:dyDescent="0.2">
      <c r="A44" s="48" t="s">
        <v>54</v>
      </c>
      <c r="B44" s="78">
        <v>4.07E-2</v>
      </c>
      <c r="C44" s="78">
        <v>10.34272</v>
      </c>
      <c r="D44" s="78">
        <v>5.5736619999999997</v>
      </c>
      <c r="E44" s="78">
        <v>108.55528700000001</v>
      </c>
      <c r="F44" s="78">
        <v>239.24724399999999</v>
      </c>
      <c r="G44" s="79">
        <f t="shared" si="0"/>
        <v>-54.626316614957538</v>
      </c>
    </row>
    <row r="45" spans="1:7" s="9" customFormat="1" ht="12" x14ac:dyDescent="0.2">
      <c r="A45" s="48" t="s">
        <v>55</v>
      </c>
      <c r="B45" s="78">
        <v>2652.001906</v>
      </c>
      <c r="C45" s="78">
        <v>2720.485373</v>
      </c>
      <c r="D45" s="78">
        <v>2636.4042899999999</v>
      </c>
      <c r="E45" s="78">
        <v>27067.578532</v>
      </c>
      <c r="F45" s="78">
        <v>27687.585665999999</v>
      </c>
      <c r="G45" s="79">
        <f t="shared" si="0"/>
        <v>-2.2392964900560486</v>
      </c>
    </row>
    <row r="46" spans="1:7" s="9" customFormat="1" ht="12" x14ac:dyDescent="0.2">
      <c r="A46" s="48" t="s">
        <v>56</v>
      </c>
      <c r="B46" s="78">
        <v>55.077626000000002</v>
      </c>
      <c r="C46" s="78">
        <v>54.939931999999999</v>
      </c>
      <c r="D46" s="78">
        <v>43.778806000000003</v>
      </c>
      <c r="E46" s="78">
        <v>685.69387500000005</v>
      </c>
      <c r="F46" s="78">
        <v>647.64958999999999</v>
      </c>
      <c r="G46" s="79">
        <f t="shared" si="0"/>
        <v>5.8742081501201966</v>
      </c>
    </row>
    <row r="47" spans="1:7" s="9" customFormat="1" ht="12" x14ac:dyDescent="0.2">
      <c r="A47" s="34"/>
    </row>
    <row r="48" spans="1:7" s="9" customFormat="1" ht="12" x14ac:dyDescent="0.2">
      <c r="A48" s="38" t="s">
        <v>160</v>
      </c>
      <c r="B48" s="78">
        <v>23.397124999999999</v>
      </c>
      <c r="C48" s="78">
        <v>26.507918</v>
      </c>
      <c r="D48" s="78">
        <v>25.923681999999999</v>
      </c>
      <c r="E48" s="78">
        <v>255.43613199999999</v>
      </c>
      <c r="F48" s="78">
        <v>159.56073000000001</v>
      </c>
      <c r="G48" s="79">
        <f>IF(AND(F48&gt;0,E48&gt;0),(E48/F48%)-100,"x  ")</f>
        <v>60.08709160455706</v>
      </c>
    </row>
    <row r="49" spans="1:7" x14ac:dyDescent="0.2">
      <c r="A49" s="36"/>
      <c r="B49" s="9"/>
      <c r="C49" s="9"/>
      <c r="D49" s="9"/>
      <c r="E49" s="9"/>
      <c r="F49" s="9"/>
      <c r="G49" s="9"/>
    </row>
    <row r="50" spans="1:7" x14ac:dyDescent="0.2">
      <c r="A50" s="39" t="s">
        <v>57</v>
      </c>
      <c r="B50" s="80">
        <v>4428.8270789999997</v>
      </c>
      <c r="C50" s="81">
        <v>4345.5987619999996</v>
      </c>
      <c r="D50" s="81">
        <v>4343.7069090000005</v>
      </c>
      <c r="E50" s="81">
        <v>47561.898189</v>
      </c>
      <c r="F50" s="81">
        <v>49122.952441000001</v>
      </c>
      <c r="G50" s="82">
        <f>IF(AND(F50&gt;0,E50&gt;0),(E50/F50%)-100,"x  ")</f>
        <v>-3.1778510338419323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181</v>
      </c>
      <c r="B53" s="75"/>
      <c r="C53" s="75"/>
      <c r="D53" s="75"/>
      <c r="E53" s="75"/>
      <c r="F53" s="75"/>
      <c r="G53" s="75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1" t="s">
        <v>157</v>
      </c>
      <c r="B2" s="122"/>
      <c r="C2" s="122"/>
      <c r="D2" s="122"/>
      <c r="E2" s="122"/>
      <c r="F2" s="122"/>
      <c r="G2" s="122"/>
    </row>
    <row r="3" spans="1:7" ht="9.75" customHeight="1" x14ac:dyDescent="0.2">
      <c r="A3" s="49"/>
      <c r="B3" s="50"/>
      <c r="C3" s="50"/>
      <c r="D3" s="50"/>
      <c r="E3" s="50"/>
      <c r="F3" s="50"/>
      <c r="G3" s="50"/>
    </row>
    <row r="4" spans="1:7" x14ac:dyDescent="0.2">
      <c r="A4" s="123" t="s">
        <v>58</v>
      </c>
      <c r="B4" s="83" t="s">
        <v>121</v>
      </c>
      <c r="C4" s="83" t="s">
        <v>122</v>
      </c>
      <c r="D4" s="83" t="s">
        <v>123</v>
      </c>
      <c r="E4" s="127" t="s">
        <v>164</v>
      </c>
      <c r="F4" s="127"/>
      <c r="G4" s="128"/>
    </row>
    <row r="5" spans="1:7" ht="24" customHeight="1" x14ac:dyDescent="0.2">
      <c r="A5" s="124"/>
      <c r="B5" s="112" t="s">
        <v>167</v>
      </c>
      <c r="C5" s="112"/>
      <c r="D5" s="112"/>
      <c r="E5" s="74" t="s">
        <v>167</v>
      </c>
      <c r="F5" s="74" t="s">
        <v>168</v>
      </c>
      <c r="G5" s="129" t="s">
        <v>152</v>
      </c>
    </row>
    <row r="6" spans="1:7" ht="17.25" customHeight="1" x14ac:dyDescent="0.2">
      <c r="A6" s="125"/>
      <c r="B6" s="112" t="s">
        <v>128</v>
      </c>
      <c r="C6" s="126"/>
      <c r="D6" s="126"/>
      <c r="E6" s="126"/>
      <c r="F6" s="126"/>
      <c r="G6" s="130"/>
    </row>
    <row r="7" spans="1:7" x14ac:dyDescent="0.2">
      <c r="A7" s="91"/>
    </row>
    <row r="8" spans="1:7" ht="12.75" customHeight="1" x14ac:dyDescent="0.2">
      <c r="A8" s="57" t="s">
        <v>59</v>
      </c>
      <c r="B8" s="78">
        <v>2819.1312240000002</v>
      </c>
      <c r="C8" s="78">
        <v>2400.6418680000002</v>
      </c>
      <c r="D8" s="78">
        <v>2432.244107</v>
      </c>
      <c r="E8" s="78">
        <v>30182.146686</v>
      </c>
      <c r="F8" s="78">
        <v>31685.000520000001</v>
      </c>
      <c r="G8" s="79">
        <f>IF(AND(F8&gt;0,E8&gt;0),(E8/F8%)-100,"x  ")</f>
        <v>-4.7431081247777769</v>
      </c>
    </row>
    <row r="9" spans="1:7" ht="12.75" customHeight="1" x14ac:dyDescent="0.2">
      <c r="A9" s="6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0" t="s">
        <v>60</v>
      </c>
      <c r="B10" s="78">
        <v>2670.4453920000001</v>
      </c>
      <c r="C10" s="78">
        <v>2158.259834</v>
      </c>
      <c r="D10" s="78">
        <v>2122.208799</v>
      </c>
      <c r="E10" s="78">
        <v>27406.105036000001</v>
      </c>
      <c r="F10" s="78">
        <f>SUM(F12,F30)</f>
        <v>29362.109134999999</v>
      </c>
      <c r="G10" s="79">
        <f>IF(AND(F10&gt;0,E10&gt;0),(E10/F10%)-100,"x  ")</f>
        <v>-6.6616607478936629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61</v>
      </c>
      <c r="B12" s="92">
        <f>SUM(B14:B29)</f>
        <v>2110.014592</v>
      </c>
      <c r="C12" s="92">
        <f>SUM(C14:C29)</f>
        <v>1654.6783419999999</v>
      </c>
      <c r="D12" s="92">
        <f>SUM(D14:D29)</f>
        <v>1518.3737709999998</v>
      </c>
      <c r="E12" s="92">
        <f>SUM(E14:E29)</f>
        <v>20895.877192</v>
      </c>
      <c r="F12" s="92">
        <f>SUM(F14:F29)</f>
        <v>22171.957412</v>
      </c>
      <c r="G12" s="93">
        <f>IF(AND(F12&gt;0,E12&gt;0),(E12/F12%)-100,"x  ")</f>
        <v>-5.7553791768937543</v>
      </c>
    </row>
    <row r="13" spans="1:7" ht="12.75" customHeight="1" x14ac:dyDescent="0.2">
      <c r="A13" s="61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2" t="s">
        <v>62</v>
      </c>
      <c r="B14" s="78">
        <v>1531.837008</v>
      </c>
      <c r="C14" s="78">
        <v>1183.6536329999999</v>
      </c>
      <c r="D14" s="78">
        <v>1019.472653</v>
      </c>
      <c r="E14" s="78">
        <v>13958.588088</v>
      </c>
      <c r="F14" s="78">
        <v>15370.152555000001</v>
      </c>
      <c r="G14" s="79">
        <f t="shared" ref="G14:G30" si="0">IF(AND(F14&gt;0,E14&gt;0),(E14/F14%)-100,"x  ")</f>
        <v>-9.1838025806764705</v>
      </c>
    </row>
    <row r="15" spans="1:7" ht="12.75" customHeight="1" x14ac:dyDescent="0.2">
      <c r="A15" s="62" t="s">
        <v>63</v>
      </c>
      <c r="B15" s="78">
        <v>96.286671999999996</v>
      </c>
      <c r="C15" s="78">
        <v>67.120739999999998</v>
      </c>
      <c r="D15" s="78">
        <v>86.345609999999994</v>
      </c>
      <c r="E15" s="78">
        <v>944.36209199999996</v>
      </c>
      <c r="F15" s="78">
        <v>1204.8983740000001</v>
      </c>
      <c r="G15" s="79">
        <f t="shared" si="0"/>
        <v>-21.623091840938955</v>
      </c>
    </row>
    <row r="16" spans="1:7" ht="12.75" customHeight="1" x14ac:dyDescent="0.2">
      <c r="A16" s="62" t="s">
        <v>64</v>
      </c>
      <c r="B16" s="78">
        <v>3.9441320000000002</v>
      </c>
      <c r="C16" s="78">
        <v>3.3561909999999999</v>
      </c>
      <c r="D16" s="78">
        <v>10.586207999999999</v>
      </c>
      <c r="E16" s="78">
        <v>74.530614999999997</v>
      </c>
      <c r="F16" s="78">
        <v>96.888146000000006</v>
      </c>
      <c r="G16" s="79">
        <f t="shared" si="0"/>
        <v>-23.07561030221386</v>
      </c>
    </row>
    <row r="17" spans="1:7" ht="12.75" customHeight="1" x14ac:dyDescent="0.2">
      <c r="A17" s="62" t="s">
        <v>65</v>
      </c>
      <c r="B17" s="78">
        <v>167.04230000000001</v>
      </c>
      <c r="C17" s="78">
        <v>166.054867</v>
      </c>
      <c r="D17" s="78">
        <v>165.07384999999999</v>
      </c>
      <c r="E17" s="78">
        <v>2082.0121559999998</v>
      </c>
      <c r="F17" s="78">
        <v>2584.595409</v>
      </c>
      <c r="G17" s="79">
        <f t="shared" si="0"/>
        <v>-19.445335670330451</v>
      </c>
    </row>
    <row r="18" spans="1:7" ht="12.75" customHeight="1" x14ac:dyDescent="0.2">
      <c r="A18" s="62" t="s">
        <v>66</v>
      </c>
      <c r="B18" s="78">
        <v>78.113844</v>
      </c>
      <c r="C18" s="78">
        <v>76.931405999999996</v>
      </c>
      <c r="D18" s="78">
        <v>52.912298</v>
      </c>
      <c r="E18" s="78">
        <v>988.88797299999999</v>
      </c>
      <c r="F18" s="78">
        <v>984.65256299999999</v>
      </c>
      <c r="G18" s="79">
        <f t="shared" si="0"/>
        <v>0.43014258624337742</v>
      </c>
    </row>
    <row r="19" spans="1:7" ht="12.75" customHeight="1" x14ac:dyDescent="0.2">
      <c r="A19" s="62" t="s">
        <v>67</v>
      </c>
      <c r="B19" s="78">
        <v>7.5404689999999999</v>
      </c>
      <c r="C19" s="78">
        <v>7.6759639999999996</v>
      </c>
      <c r="D19" s="78">
        <v>6.7800529999999997</v>
      </c>
      <c r="E19" s="78">
        <v>287.40619299999997</v>
      </c>
      <c r="F19" s="78">
        <v>81.619736000000003</v>
      </c>
      <c r="G19" s="79">
        <f t="shared" si="0"/>
        <v>252.12830509522843</v>
      </c>
    </row>
    <row r="20" spans="1:7" ht="12.75" customHeight="1" x14ac:dyDescent="0.2">
      <c r="A20" s="62" t="s">
        <v>68</v>
      </c>
      <c r="B20" s="78">
        <v>7.3990460000000002</v>
      </c>
      <c r="C20" s="78">
        <v>6.661416</v>
      </c>
      <c r="D20" s="78">
        <v>4.876824</v>
      </c>
      <c r="E20" s="78">
        <v>115.93553300000001</v>
      </c>
      <c r="F20" s="78">
        <v>64.660259999999994</v>
      </c>
      <c r="G20" s="79">
        <f t="shared" si="0"/>
        <v>79.29951565304566</v>
      </c>
    </row>
    <row r="21" spans="1:7" ht="12.75" customHeight="1" x14ac:dyDescent="0.2">
      <c r="A21" s="62" t="s">
        <v>69</v>
      </c>
      <c r="B21" s="78">
        <v>8.7732089999999996</v>
      </c>
      <c r="C21" s="78">
        <v>6.5648559999999998</v>
      </c>
      <c r="D21" s="78">
        <v>5.3814840000000004</v>
      </c>
      <c r="E21" s="78">
        <v>84.569153</v>
      </c>
      <c r="F21" s="78">
        <v>79.133855999999994</v>
      </c>
      <c r="G21" s="79">
        <f t="shared" si="0"/>
        <v>6.8684849629973854</v>
      </c>
    </row>
    <row r="22" spans="1:7" ht="12.75" customHeight="1" x14ac:dyDescent="0.2">
      <c r="A22" s="62" t="s">
        <v>70</v>
      </c>
      <c r="B22" s="78">
        <v>36.396568000000002</v>
      </c>
      <c r="C22" s="78">
        <v>42.646549</v>
      </c>
      <c r="D22" s="78">
        <v>30.770591</v>
      </c>
      <c r="E22" s="78">
        <v>732.47692700000005</v>
      </c>
      <c r="F22" s="78">
        <v>349.08169500000002</v>
      </c>
      <c r="G22" s="79">
        <f t="shared" si="0"/>
        <v>109.82965806900876</v>
      </c>
    </row>
    <row r="23" spans="1:7" ht="12.75" customHeight="1" x14ac:dyDescent="0.2">
      <c r="A23" s="62" t="s">
        <v>71</v>
      </c>
      <c r="B23" s="78">
        <v>67.935862</v>
      </c>
      <c r="C23" s="78">
        <v>16.122453</v>
      </c>
      <c r="D23" s="78">
        <v>65.251474999999999</v>
      </c>
      <c r="E23" s="78">
        <v>324.937568</v>
      </c>
      <c r="F23" s="78">
        <v>146.769822</v>
      </c>
      <c r="G23" s="79">
        <f t="shared" si="0"/>
        <v>121.39262933765772</v>
      </c>
    </row>
    <row r="24" spans="1:7" ht="12.75" customHeight="1" x14ac:dyDescent="0.2">
      <c r="A24" s="62" t="s">
        <v>72</v>
      </c>
      <c r="B24" s="78">
        <v>85.653468000000004</v>
      </c>
      <c r="C24" s="78">
        <v>61.778222</v>
      </c>
      <c r="D24" s="78">
        <v>57.986344000000003</v>
      </c>
      <c r="E24" s="78">
        <v>1072.5034029999999</v>
      </c>
      <c r="F24" s="78">
        <v>992.542507</v>
      </c>
      <c r="G24" s="79">
        <f t="shared" si="0"/>
        <v>8.0561684195959629</v>
      </c>
    </row>
    <row r="25" spans="1:7" ht="12.75" customHeight="1" x14ac:dyDescent="0.2">
      <c r="A25" s="62" t="s">
        <v>73</v>
      </c>
      <c r="B25" s="78">
        <v>0.94613899999999995</v>
      </c>
      <c r="C25" s="78">
        <v>0.95241600000000004</v>
      </c>
      <c r="D25" s="78">
        <v>1.0077560000000001</v>
      </c>
      <c r="E25" s="78">
        <v>25.748038999999999</v>
      </c>
      <c r="F25" s="78">
        <v>17.516044999999998</v>
      </c>
      <c r="G25" s="79">
        <f t="shared" si="0"/>
        <v>46.996876292564906</v>
      </c>
    </row>
    <row r="26" spans="1:7" ht="12.75" customHeight="1" x14ac:dyDescent="0.2">
      <c r="A26" s="62" t="s">
        <v>74</v>
      </c>
      <c r="B26" s="78">
        <v>0.55650299999999997</v>
      </c>
      <c r="C26" s="78">
        <v>0.70521199999999995</v>
      </c>
      <c r="D26" s="78">
        <v>0.381938</v>
      </c>
      <c r="E26" s="78">
        <v>21.985375999999999</v>
      </c>
      <c r="F26" s="78">
        <v>8.560511</v>
      </c>
      <c r="G26" s="79">
        <f t="shared" si="0"/>
        <v>156.82317328953843</v>
      </c>
    </row>
    <row r="27" spans="1:7" ht="12.75" customHeight="1" x14ac:dyDescent="0.2">
      <c r="A27" s="62" t="s">
        <v>75</v>
      </c>
      <c r="B27" s="78">
        <v>4.0902019999999997</v>
      </c>
      <c r="C27" s="78">
        <v>3.0428250000000001</v>
      </c>
      <c r="D27" s="78">
        <v>3.3097539999999999</v>
      </c>
      <c r="E27" s="78">
        <v>37.762802999999998</v>
      </c>
      <c r="F27" s="78">
        <v>33.740628000000001</v>
      </c>
      <c r="G27" s="79">
        <f t="shared" si="0"/>
        <v>11.920865847547347</v>
      </c>
    </row>
    <row r="28" spans="1:7" ht="12.75" customHeight="1" x14ac:dyDescent="0.2">
      <c r="A28" s="62" t="s">
        <v>76</v>
      </c>
      <c r="B28" s="78">
        <v>10.736077999999999</v>
      </c>
      <c r="C28" s="78">
        <v>9.3057440000000007</v>
      </c>
      <c r="D28" s="78">
        <v>6.0910900000000003</v>
      </c>
      <c r="E28" s="78">
        <v>115.708608</v>
      </c>
      <c r="F28" s="78">
        <v>122.556792</v>
      </c>
      <c r="G28" s="79">
        <f t="shared" si="0"/>
        <v>-5.5877637528240882</v>
      </c>
    </row>
    <row r="29" spans="1:7" ht="12.75" customHeight="1" x14ac:dyDescent="0.2">
      <c r="A29" s="62" t="s">
        <v>82</v>
      </c>
      <c r="B29" s="78">
        <v>2.7630919999999999</v>
      </c>
      <c r="C29" s="78">
        <v>2.1058479999999999</v>
      </c>
      <c r="D29" s="78">
        <v>2.1458430000000002</v>
      </c>
      <c r="E29" s="78">
        <v>28.462665000000001</v>
      </c>
      <c r="F29" s="78">
        <v>34.588512999999999</v>
      </c>
      <c r="G29" s="79">
        <f t="shared" si="0"/>
        <v>-17.710642836828512</v>
      </c>
    </row>
    <row r="30" spans="1:7" ht="12.75" customHeight="1" x14ac:dyDescent="0.2">
      <c r="A30" s="55" t="s">
        <v>77</v>
      </c>
      <c r="B30" s="92">
        <f>B10-B12</f>
        <v>560.43080000000009</v>
      </c>
      <c r="C30" s="92">
        <f>C10-C12</f>
        <v>503.58149200000003</v>
      </c>
      <c r="D30" s="92">
        <f>D10-D12</f>
        <v>603.83502800000019</v>
      </c>
      <c r="E30" s="92">
        <f>E10-E12</f>
        <v>6510.2278440000009</v>
      </c>
      <c r="F30" s="92">
        <f>SUM(F32:F42)</f>
        <v>7190.1517229999999</v>
      </c>
      <c r="G30" s="93">
        <f t="shared" si="0"/>
        <v>-9.4563217188455866</v>
      </c>
    </row>
    <row r="31" spans="1:7" ht="12.75" customHeight="1" x14ac:dyDescent="0.2">
      <c r="A31" s="61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62" t="s">
        <v>78</v>
      </c>
      <c r="B32" s="78">
        <v>233.24348499999999</v>
      </c>
      <c r="C32" s="78">
        <v>165.277154</v>
      </c>
      <c r="D32" s="78">
        <v>349.42307499999998</v>
      </c>
      <c r="E32" s="78">
        <v>2903.6778370000002</v>
      </c>
      <c r="F32" s="78">
        <v>3894.59978</v>
      </c>
      <c r="G32" s="79">
        <f t="shared" ref="G32:G43" si="1">IF(AND(F32&gt;0,E32&gt;0),(E32/F32%)-100,"x  ")</f>
        <v>-25.44348582590429</v>
      </c>
    </row>
    <row r="33" spans="1:7" ht="12.75" customHeight="1" x14ac:dyDescent="0.2">
      <c r="A33" s="62" t="s">
        <v>79</v>
      </c>
      <c r="B33" s="78">
        <v>67.126214000000004</v>
      </c>
      <c r="C33" s="78">
        <v>64.285916999999998</v>
      </c>
      <c r="D33" s="78">
        <v>77.178661000000005</v>
      </c>
      <c r="E33" s="78">
        <v>765.31194100000005</v>
      </c>
      <c r="F33" s="78">
        <v>550.78026599999998</v>
      </c>
      <c r="G33" s="79">
        <f t="shared" si="1"/>
        <v>38.950501360192192</v>
      </c>
    </row>
    <row r="34" spans="1:7" ht="12.75" customHeight="1" x14ac:dyDescent="0.2">
      <c r="A34" s="62" t="s">
        <v>80</v>
      </c>
      <c r="B34" s="78">
        <v>98.942031999999998</v>
      </c>
      <c r="C34" s="78">
        <v>83.919816999999995</v>
      </c>
      <c r="D34" s="78">
        <v>62.071142000000002</v>
      </c>
      <c r="E34" s="78">
        <v>1059.4556339999999</v>
      </c>
      <c r="F34" s="78">
        <v>1101.030029</v>
      </c>
      <c r="G34" s="79">
        <f t="shared" si="1"/>
        <v>-3.7759546883348492</v>
      </c>
    </row>
    <row r="35" spans="1:7" ht="12.75" customHeight="1" x14ac:dyDescent="0.2">
      <c r="A35" s="62" t="s">
        <v>81</v>
      </c>
      <c r="B35" s="78">
        <v>50.35069</v>
      </c>
      <c r="C35" s="78">
        <v>36.311371000000001</v>
      </c>
      <c r="D35" s="78">
        <v>32.420343000000003</v>
      </c>
      <c r="E35" s="78">
        <v>500.14826900000003</v>
      </c>
      <c r="F35" s="78">
        <v>510.10903999999999</v>
      </c>
      <c r="G35" s="79">
        <f t="shared" si="1"/>
        <v>-1.9526748633978315</v>
      </c>
    </row>
    <row r="36" spans="1:7" ht="12.75" customHeight="1" x14ac:dyDescent="0.2">
      <c r="A36" s="62" t="s">
        <v>83</v>
      </c>
      <c r="B36" s="78">
        <v>1.4366859999999999</v>
      </c>
      <c r="C36" s="78">
        <v>1.464021</v>
      </c>
      <c r="D36" s="78">
        <v>1.2588090000000001</v>
      </c>
      <c r="E36" s="78">
        <v>20.881547999999999</v>
      </c>
      <c r="F36" s="78">
        <v>60.888111000000002</v>
      </c>
      <c r="G36" s="79">
        <f>IF(AND(F36&gt;0,E36&gt;0),(E36/F36%)-100,"x  ")</f>
        <v>-65.705048724536709</v>
      </c>
    </row>
    <row r="37" spans="1:7" ht="12.75" customHeight="1" x14ac:dyDescent="0.2">
      <c r="A37" s="62" t="s">
        <v>84</v>
      </c>
      <c r="B37" s="78">
        <v>3.7543220000000002</v>
      </c>
      <c r="C37" s="78">
        <v>3.7927599999999999</v>
      </c>
      <c r="D37" s="78">
        <v>2.5769730000000002</v>
      </c>
      <c r="E37" s="78">
        <v>51.464638000000001</v>
      </c>
      <c r="F37" s="78">
        <v>55.134948000000001</v>
      </c>
      <c r="G37" s="79">
        <f>IF(AND(F37&gt;0,E37&gt;0),(E37/F37%)-100,"x  ")</f>
        <v>-6.6569573984181574</v>
      </c>
    </row>
    <row r="38" spans="1:7" ht="12.75" customHeight="1" x14ac:dyDescent="0.2">
      <c r="A38" s="62" t="s">
        <v>85</v>
      </c>
      <c r="B38" s="78">
        <v>47.185412999999997</v>
      </c>
      <c r="C38" s="78">
        <v>99.654360999999994</v>
      </c>
      <c r="D38" s="78">
        <v>36.261302999999998</v>
      </c>
      <c r="E38" s="78">
        <v>576.61508200000003</v>
      </c>
      <c r="F38" s="78">
        <v>373.00331699999998</v>
      </c>
      <c r="G38" s="79">
        <f t="shared" si="1"/>
        <v>54.587119127415178</v>
      </c>
    </row>
    <row r="39" spans="1:7" ht="12.75" customHeight="1" x14ac:dyDescent="0.2">
      <c r="A39" s="62" t="s">
        <v>151</v>
      </c>
      <c r="B39" s="78">
        <v>6.133534</v>
      </c>
      <c r="C39" s="78">
        <v>5.4075689999999996</v>
      </c>
      <c r="D39" s="78">
        <v>4.0085230000000003</v>
      </c>
      <c r="E39" s="78">
        <v>67.870124000000004</v>
      </c>
      <c r="F39" s="78">
        <v>78.419646</v>
      </c>
      <c r="G39" s="79">
        <f t="shared" si="1"/>
        <v>-13.452651903070304</v>
      </c>
    </row>
    <row r="40" spans="1:7" ht="12.75" customHeight="1" x14ac:dyDescent="0.2">
      <c r="A40" s="62" t="s">
        <v>86</v>
      </c>
      <c r="B40" s="78">
        <v>20.811173</v>
      </c>
      <c r="C40" s="78">
        <v>17.090796999999998</v>
      </c>
      <c r="D40" s="78">
        <v>17.945376</v>
      </c>
      <c r="E40" s="78">
        <v>231.253534</v>
      </c>
      <c r="F40" s="78">
        <v>155.35264000000001</v>
      </c>
      <c r="G40" s="79">
        <f t="shared" si="1"/>
        <v>48.857163933615794</v>
      </c>
    </row>
    <row r="41" spans="1:7" ht="12.75" customHeight="1" x14ac:dyDescent="0.2">
      <c r="A41" s="62" t="s">
        <v>87</v>
      </c>
      <c r="B41" s="78">
        <v>28.867906999999999</v>
      </c>
      <c r="C41" s="78">
        <v>24.051369000000001</v>
      </c>
      <c r="D41" s="78">
        <v>18.126470999999999</v>
      </c>
      <c r="E41" s="78">
        <v>295.13263599999999</v>
      </c>
      <c r="F41" s="78">
        <v>334.10706900000002</v>
      </c>
      <c r="G41" s="79">
        <f t="shared" si="1"/>
        <v>-11.665252434392542</v>
      </c>
    </row>
    <row r="42" spans="1:7" ht="12.75" customHeight="1" x14ac:dyDescent="0.2">
      <c r="A42" s="62" t="s">
        <v>88</v>
      </c>
      <c r="B42" s="78">
        <v>2.5793439999999999</v>
      </c>
      <c r="C42" s="78">
        <v>2.3263560000000001</v>
      </c>
      <c r="D42" s="78">
        <v>2.564352</v>
      </c>
      <c r="E42" s="78">
        <v>38.416601</v>
      </c>
      <c r="F42" s="78">
        <v>76.726877000000002</v>
      </c>
      <c r="G42" s="79">
        <f t="shared" si="1"/>
        <v>-49.930712024158112</v>
      </c>
    </row>
    <row r="43" spans="1:7" ht="12.75" customHeight="1" x14ac:dyDescent="0.2">
      <c r="A43" s="63" t="s">
        <v>89</v>
      </c>
      <c r="B43" s="78">
        <f>B8-B10</f>
        <v>148.68583200000012</v>
      </c>
      <c r="C43" s="78">
        <f>C8-C10</f>
        <v>242.3820340000002</v>
      </c>
      <c r="D43" s="78">
        <f>D8-D10</f>
        <v>310.03530799999999</v>
      </c>
      <c r="E43" s="78">
        <f>E8-E10</f>
        <v>2776.0416499999992</v>
      </c>
      <c r="F43" s="78">
        <f>F8-F10</f>
        <v>2322.8913850000026</v>
      </c>
      <c r="G43" s="79">
        <f t="shared" si="1"/>
        <v>19.508026415965901</v>
      </c>
    </row>
    <row r="44" spans="1:7" ht="12.75" customHeight="1" x14ac:dyDescent="0.2">
      <c r="A44" s="55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5" t="s">
        <v>90</v>
      </c>
      <c r="B45" s="78">
        <v>13.810363000000001</v>
      </c>
      <c r="C45" s="78">
        <v>11.789408</v>
      </c>
      <c r="D45" s="78">
        <v>18.946068</v>
      </c>
      <c r="E45" s="78">
        <v>174.902253</v>
      </c>
      <c r="F45" s="78">
        <v>172.725967</v>
      </c>
      <c r="G45" s="79">
        <f>IF(AND(F45&gt;0,E45&gt;0),(E45/F45%)-100,"x  ")</f>
        <v>1.25996457730065</v>
      </c>
    </row>
    <row r="46" spans="1:7" ht="12.75" customHeight="1" x14ac:dyDescent="0.2">
      <c r="A46" s="55" t="s">
        <v>91</v>
      </c>
      <c r="B46" s="78">
        <v>87.224144999999993</v>
      </c>
      <c r="C46" s="78">
        <v>70.874875000000003</v>
      </c>
      <c r="D46" s="78">
        <v>189.59783899999999</v>
      </c>
      <c r="E46" s="78">
        <v>1000.118781</v>
      </c>
      <c r="F46" s="78">
        <v>715.34697300000005</v>
      </c>
      <c r="G46" s="79">
        <f>IF(AND(F46&gt;0,E46&gt;0),(E46/F46%)-100,"x  ")</f>
        <v>39.808906551422552</v>
      </c>
    </row>
    <row r="47" spans="1:7" ht="12.75" customHeight="1" x14ac:dyDescent="0.2">
      <c r="A47" s="55" t="s">
        <v>92</v>
      </c>
      <c r="B47" s="78">
        <v>23.093919</v>
      </c>
      <c r="C47" s="78">
        <v>73.704577999999998</v>
      </c>
      <c r="D47" s="78">
        <v>21.972197999999999</v>
      </c>
      <c r="E47" s="78">
        <v>636.54626800000005</v>
      </c>
      <c r="F47" s="78">
        <v>384.74256500000001</v>
      </c>
      <c r="G47" s="79">
        <f>IF(AND(F47&gt;0,E47&gt;0),(E47/F47%)-100,"x  ")</f>
        <v>65.447321379686713</v>
      </c>
    </row>
    <row r="48" spans="1:7" ht="12.75" customHeight="1" x14ac:dyDescent="0.2">
      <c r="A48" s="55" t="s">
        <v>93</v>
      </c>
      <c r="B48" s="78">
        <v>12.096266</v>
      </c>
      <c r="C48" s="78">
        <v>74.955601999999999</v>
      </c>
      <c r="D48" s="78">
        <v>67.333194000000006</v>
      </c>
      <c r="E48" s="78">
        <v>822.145894</v>
      </c>
      <c r="F48" s="78">
        <v>847.45619799999997</v>
      </c>
      <c r="G48" s="79">
        <f>IF(AND(F48&gt;0,E48&gt;0),(E48/F48%)-100,"x  ")</f>
        <v>-2.9866209085180202</v>
      </c>
    </row>
    <row r="49" spans="1:7" ht="12.75" customHeight="1" x14ac:dyDescent="0.2">
      <c r="A49" s="56" t="s">
        <v>94</v>
      </c>
      <c r="B49" s="78">
        <v>44.904082000000002</v>
      </c>
      <c r="C49" s="78">
        <v>30.742941999999999</v>
      </c>
      <c r="D49" s="78">
        <v>66.017951999999994</v>
      </c>
      <c r="E49" s="78">
        <v>778.52018999999996</v>
      </c>
      <c r="F49" s="78">
        <v>925.509413</v>
      </c>
      <c r="G49" s="79">
        <f>IF(AND(F49&gt;0,E49&gt;0),(E49/F49%)-100,"x  ")</f>
        <v>-15.881980338108136</v>
      </c>
    </row>
    <row r="50" spans="1:7" ht="12.75" customHeight="1" x14ac:dyDescent="0.2">
      <c r="A50" s="63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3" t="s">
        <v>95</v>
      </c>
      <c r="B51" s="78">
        <v>2.8539180000000002</v>
      </c>
      <c r="C51" s="78">
        <v>4.4205680000000003</v>
      </c>
      <c r="D51" s="78">
        <v>4.2375179999999997</v>
      </c>
      <c r="E51" s="78">
        <v>81.083106000000001</v>
      </c>
      <c r="F51" s="78">
        <v>94.770128999999997</v>
      </c>
      <c r="G51" s="79">
        <f>IF(AND(F51&gt;0,E51&gt;0),(E51/F51%)-100,"x  ")</f>
        <v>-14.442338682476617</v>
      </c>
    </row>
    <row r="52" spans="1:7" ht="12.75" customHeight="1" x14ac:dyDescent="0.2">
      <c r="A52" s="63" t="s">
        <v>96</v>
      </c>
      <c r="B52" s="78">
        <v>2.5522320000000001</v>
      </c>
      <c r="C52" s="78">
        <v>2.1682920000000001</v>
      </c>
      <c r="D52" s="78">
        <v>2.2890619999999999</v>
      </c>
      <c r="E52" s="78">
        <v>48.133254000000001</v>
      </c>
      <c r="F52" s="78">
        <v>69.002709999999993</v>
      </c>
      <c r="G52" s="79">
        <f>IF(AND(F52&gt;0,E52&gt;0),(E52/F52%)-100,"x  ")</f>
        <v>-30.244400546007526</v>
      </c>
    </row>
    <row r="53" spans="1:7" ht="12.75" customHeight="1" x14ac:dyDescent="0.2">
      <c r="A53" s="63" t="s">
        <v>97</v>
      </c>
      <c r="B53" s="78">
        <v>13.53382</v>
      </c>
      <c r="C53" s="78">
        <v>9.8350819999999999</v>
      </c>
      <c r="D53" s="78">
        <v>24.177638000000002</v>
      </c>
      <c r="E53" s="78">
        <v>198.90188599999999</v>
      </c>
      <c r="F53" s="78">
        <v>358.78915499999999</v>
      </c>
      <c r="G53" s="79">
        <f>IF(AND(F53&gt;0,E53&gt;0),(E53/F53%)-100,"x  ")</f>
        <v>-44.563016125724317</v>
      </c>
    </row>
    <row r="54" spans="1:7" ht="12.75" customHeight="1" x14ac:dyDescent="0.2">
      <c r="A54" s="57" t="s">
        <v>98</v>
      </c>
      <c r="B54" s="78">
        <v>418.40249899999998</v>
      </c>
      <c r="C54" s="78">
        <v>632.47418700000003</v>
      </c>
      <c r="D54" s="78">
        <v>347.70342699999998</v>
      </c>
      <c r="E54" s="78">
        <v>4683.7067719999995</v>
      </c>
      <c r="F54" s="78">
        <v>4372.6197499999998</v>
      </c>
      <c r="G54" s="79">
        <f>IF(AND(F54&gt;0,E54&gt;0),(E54/F54%)-100,"x  ")</f>
        <v>7.114431159947074</v>
      </c>
    </row>
    <row r="55" spans="1:7" ht="12.75" customHeight="1" x14ac:dyDescent="0.2">
      <c r="A55" s="60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3" t="s">
        <v>99</v>
      </c>
      <c r="B56" s="78">
        <v>283.933156</v>
      </c>
      <c r="C56" s="78">
        <v>433.34441299999997</v>
      </c>
      <c r="D56" s="78">
        <v>303.87098900000001</v>
      </c>
      <c r="E56" s="78">
        <v>3078.2510609999999</v>
      </c>
      <c r="F56" s="78">
        <v>2138.2968529999998</v>
      </c>
      <c r="G56" s="79">
        <f>IF(AND(F56&gt;0,E56&gt;0),(E56/F56%)-100,"x  ")</f>
        <v>43.958078443657513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100</v>
      </c>
      <c r="B58" s="78">
        <v>274.973659</v>
      </c>
      <c r="C58" s="78">
        <v>343.71890300000001</v>
      </c>
      <c r="D58" s="78">
        <v>296.61696699999999</v>
      </c>
      <c r="E58" s="78">
        <v>2585.729014</v>
      </c>
      <c r="F58" s="78">
        <v>1568.765809</v>
      </c>
      <c r="G58" s="79">
        <f>IF(AND(F58&gt;0,E58&gt;0),(E58/F58%)-100,"x  ")</f>
        <v>64.825686483329008</v>
      </c>
    </row>
    <row r="59" spans="1:7" ht="12.75" customHeight="1" x14ac:dyDescent="0.2">
      <c r="A59" s="54" t="s">
        <v>101</v>
      </c>
      <c r="B59" s="78">
        <v>6.1411540000000002</v>
      </c>
      <c r="C59" s="78">
        <v>4.180167</v>
      </c>
      <c r="D59" s="78">
        <v>3.7503069999999998</v>
      </c>
      <c r="E59" s="78">
        <v>69.610731000000001</v>
      </c>
      <c r="F59" s="78">
        <v>95.917071000000007</v>
      </c>
      <c r="G59" s="79">
        <f>IF(AND(F59&gt;0,E59&gt;0),(E59/F59%)-100,"x  ")</f>
        <v>-27.426129390460645</v>
      </c>
    </row>
    <row r="60" spans="1:7" ht="12.75" customHeight="1" x14ac:dyDescent="0.2">
      <c r="A60" s="60" t="s">
        <v>147</v>
      </c>
      <c r="B60" s="94">
        <v>129.92452499999999</v>
      </c>
      <c r="C60" s="78">
        <v>150.635211</v>
      </c>
      <c r="D60" s="78">
        <v>38.769351999999998</v>
      </c>
      <c r="E60" s="78">
        <v>1445.321412</v>
      </c>
      <c r="F60" s="78">
        <v>1939.50395</v>
      </c>
      <c r="G60" s="79">
        <f>IF(AND(F60&gt;0,E60&gt;0),(E60/F60%)-100,"x  ")</f>
        <v>-25.479841791505507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102</v>
      </c>
      <c r="B62" s="78">
        <v>33.279527000000002</v>
      </c>
      <c r="C62" s="78">
        <v>100.247579</v>
      </c>
      <c r="D62" s="78">
        <v>27.128537999999999</v>
      </c>
      <c r="E62" s="78">
        <v>688.88346899999999</v>
      </c>
      <c r="F62" s="78">
        <v>1106.0757189999999</v>
      </c>
      <c r="G62" s="79">
        <f>IF(AND(F62&gt;0,E62&gt;0),(E62/F62%)-100,"x  ")</f>
        <v>-37.718235997186731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103</v>
      </c>
      <c r="B64" s="78">
        <v>1128.6063329999999</v>
      </c>
      <c r="C64" s="78">
        <v>1222.764361</v>
      </c>
      <c r="D64" s="78">
        <v>1442.1203700000001</v>
      </c>
      <c r="E64" s="78">
        <v>11506.332678000001</v>
      </c>
      <c r="F64" s="78">
        <v>11833.401786</v>
      </c>
      <c r="G64" s="79">
        <f>IF(AND(F64&gt;0,E64&gt;0),(E64/F64%)-100,"x  ")</f>
        <v>-2.763948304256445</v>
      </c>
    </row>
    <row r="65" spans="1:7" ht="12.75" customHeight="1" x14ac:dyDescent="0.2">
      <c r="A65" s="60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3" t="s">
        <v>104</v>
      </c>
      <c r="B66" s="78">
        <v>232.11954600000001</v>
      </c>
      <c r="C66" s="78">
        <v>99.703316999999998</v>
      </c>
      <c r="D66" s="78">
        <v>241.29821100000001</v>
      </c>
      <c r="E66" s="78">
        <v>2126.4370050000002</v>
      </c>
      <c r="F66" s="78">
        <v>2490.9301340000002</v>
      </c>
      <c r="G66" s="79">
        <f t="shared" ref="G66:G71" si="2">IF(AND(F66&gt;0,E66&gt;0),(E66/F66%)-100,"x  ")</f>
        <v>-14.632812218409654</v>
      </c>
    </row>
    <row r="67" spans="1:7" ht="12.75" customHeight="1" x14ac:dyDescent="0.2">
      <c r="A67" s="63" t="s">
        <v>180</v>
      </c>
      <c r="B67" s="78">
        <v>345.82896899999997</v>
      </c>
      <c r="C67" s="78">
        <v>271.360592</v>
      </c>
      <c r="D67" s="78">
        <v>320.05676999999997</v>
      </c>
      <c r="E67" s="78">
        <v>3635.6407629999999</v>
      </c>
      <c r="F67" s="78">
        <v>4028.917614</v>
      </c>
      <c r="G67" s="79">
        <f t="shared" si="2"/>
        <v>-9.7613525189348849</v>
      </c>
    </row>
    <row r="68" spans="1:7" ht="12.75" customHeight="1" x14ac:dyDescent="0.2">
      <c r="A68" s="63" t="s">
        <v>105</v>
      </c>
      <c r="B68" s="78">
        <v>32.851962999999998</v>
      </c>
      <c r="C68" s="78">
        <v>42.147087999999997</v>
      </c>
      <c r="D68" s="78">
        <v>38.057746999999999</v>
      </c>
      <c r="E68" s="78">
        <v>559.422551</v>
      </c>
      <c r="F68" s="78">
        <v>551.40391899999997</v>
      </c>
      <c r="G68" s="79">
        <f t="shared" si="2"/>
        <v>1.454221075276763</v>
      </c>
    </row>
    <row r="69" spans="1:7" ht="12.75" customHeight="1" x14ac:dyDescent="0.2">
      <c r="A69" s="63" t="s">
        <v>106</v>
      </c>
      <c r="B69" s="78">
        <v>13.920824</v>
      </c>
      <c r="C69" s="78">
        <v>53.677678999999998</v>
      </c>
      <c r="D69" s="78">
        <v>13.195864</v>
      </c>
      <c r="E69" s="78">
        <v>375.69907999999998</v>
      </c>
      <c r="F69" s="78">
        <v>168.93273199999999</v>
      </c>
      <c r="G69" s="79">
        <f t="shared" si="2"/>
        <v>122.39566930108015</v>
      </c>
    </row>
    <row r="70" spans="1:7" ht="12.75" customHeight="1" x14ac:dyDescent="0.2">
      <c r="A70" s="64" t="s">
        <v>107</v>
      </c>
      <c r="B70" s="78">
        <v>50.825811000000002</v>
      </c>
      <c r="C70" s="78">
        <v>49.705643999999999</v>
      </c>
      <c r="D70" s="78">
        <v>3.8926729999999998</v>
      </c>
      <c r="E70" s="78">
        <v>199.99785900000001</v>
      </c>
      <c r="F70" s="78">
        <v>209.68137400000001</v>
      </c>
      <c r="G70" s="79">
        <f t="shared" si="2"/>
        <v>-4.6182046670487722</v>
      </c>
    </row>
    <row r="71" spans="1:7" ht="12.75" customHeight="1" x14ac:dyDescent="0.2">
      <c r="A71" s="58" t="s">
        <v>108</v>
      </c>
      <c r="B71" s="78">
        <v>7.76058</v>
      </c>
      <c r="C71" s="78">
        <v>49.366974999999996</v>
      </c>
      <c r="D71" s="78">
        <v>47.549988999999997</v>
      </c>
      <c r="E71" s="78">
        <v>305.98072000000002</v>
      </c>
      <c r="F71" s="78">
        <v>277.08229999999998</v>
      </c>
      <c r="G71" s="79">
        <f t="shared" si="2"/>
        <v>10.429543857547046</v>
      </c>
    </row>
    <row r="72" spans="1:7" ht="12.75" customHeight="1" x14ac:dyDescent="0.2">
      <c r="A72" s="65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5" t="s">
        <v>130</v>
      </c>
      <c r="B73" s="78">
        <v>5.9500500000000001</v>
      </c>
      <c r="C73" s="78">
        <v>5.8155479999999997</v>
      </c>
      <c r="D73" s="78">
        <v>45.563139999999997</v>
      </c>
      <c r="E73" s="78">
        <v>234.60201900000001</v>
      </c>
      <c r="F73" s="78">
        <v>112.768213</v>
      </c>
      <c r="G73" s="79">
        <f>IF(AND(F73&gt;0,E73&gt;0),(E73/F73%)-100,"x  ")</f>
        <v>108.03913865337213</v>
      </c>
    </row>
    <row r="74" spans="1:7" ht="24" x14ac:dyDescent="0.2">
      <c r="A74" s="59" t="s">
        <v>124</v>
      </c>
      <c r="B74" s="78">
        <v>10.022361</v>
      </c>
      <c r="C74" s="78">
        <v>9.6084289999999992</v>
      </c>
      <c r="D74" s="78">
        <v>8.0710639999999998</v>
      </c>
      <c r="E74" s="78">
        <v>105.21114300000001</v>
      </c>
      <c r="F74" s="78">
        <v>29.338671999999999</v>
      </c>
      <c r="G74" s="79">
        <f>IF(AND(F74&gt;0,E74&gt;0),(E74/F74%)-100,"x  ")</f>
        <v>258.60908428302417</v>
      </c>
    </row>
    <row r="75" spans="1:7" x14ac:dyDescent="0.2">
      <c r="A75" s="95" t="s">
        <v>57</v>
      </c>
      <c r="B75" s="96">
        <v>4428.8270789999997</v>
      </c>
      <c r="C75" s="81">
        <v>4345.5987619999996</v>
      </c>
      <c r="D75" s="81">
        <v>4343.7069090000005</v>
      </c>
      <c r="E75" s="81">
        <v>47561.898189</v>
      </c>
      <c r="F75" s="81">
        <v>49122.952441000001</v>
      </c>
      <c r="G75" s="82">
        <f>IF(AND(F75&gt;0,E75&gt;0),(E75/F75%)-100,"x  ")</f>
        <v>-3.1778510338419323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181</v>
      </c>
      <c r="B78" s="75"/>
      <c r="C78" s="75"/>
      <c r="D78" s="75"/>
      <c r="E78" s="75"/>
      <c r="F78" s="75"/>
      <c r="G78" s="75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4">
      <formula>MOD(ROW(),2)=0</formula>
    </cfRule>
  </conditionalFormatting>
  <conditionalFormatting sqref="A25:G25">
    <cfRule type="expression" dxfId="1" priority="3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4/13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0" t="s">
        <v>158</v>
      </c>
      <c r="B2" s="110"/>
      <c r="C2" s="110"/>
      <c r="D2" s="110"/>
      <c r="E2" s="110"/>
      <c r="F2" s="110"/>
      <c r="G2" s="110"/>
    </row>
    <row r="3" spans="1:7" x14ac:dyDescent="0.2">
      <c r="A3" s="110" t="s">
        <v>169</v>
      </c>
      <c r="B3" s="110"/>
      <c r="C3" s="110"/>
      <c r="D3" s="110"/>
      <c r="E3" s="110"/>
      <c r="F3" s="110"/>
      <c r="G3" s="110"/>
    </row>
    <row r="29" spans="1:7" x14ac:dyDescent="0.2">
      <c r="A29" s="131" t="s">
        <v>170</v>
      </c>
      <c r="B29" s="131"/>
      <c r="C29" s="131"/>
      <c r="D29" s="131"/>
      <c r="E29" s="131"/>
      <c r="F29" s="131"/>
      <c r="G29" s="131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2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109</v>
      </c>
      <c r="B3" s="135" t="s">
        <v>110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171</v>
      </c>
      <c r="C4" s="136"/>
      <c r="D4" s="137"/>
      <c r="E4" s="13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39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0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5">
        <v>47456.694286999998</v>
      </c>
      <c r="C8" s="86"/>
      <c r="D8" s="85">
        <v>49122.952441000001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2013</v>
      </c>
      <c r="C9" s="21">
        <v>2013</v>
      </c>
      <c r="D9" s="12">
        <v>2012</v>
      </c>
      <c r="E9" s="12">
        <v>2012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4">
        <v>13958.588088</v>
      </c>
      <c r="C10" s="87">
        <f t="shared" ref="C10:C24" si="0">IF(B$8&gt;0,B10/B$8*100,0)</f>
        <v>29.413317336398908</v>
      </c>
      <c r="D10" s="88">
        <v>15370.152555000001</v>
      </c>
      <c r="E10" s="87">
        <f t="shared" ref="E10:E24" si="1">IF(D$8&gt;0,D10/D$8*100,0)</f>
        <v>31.289146501242154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4">
        <v>3447.40011</v>
      </c>
      <c r="C11" s="89">
        <f t="shared" si="0"/>
        <v>7.2643073054170992</v>
      </c>
      <c r="D11" s="88">
        <v>3709.7793069999998</v>
      </c>
      <c r="E11" s="87">
        <f t="shared" si="1"/>
        <v>7.5520283750364889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4">
        <v>3021.9020479999999</v>
      </c>
      <c r="C12" s="89">
        <f t="shared" si="0"/>
        <v>6.3677044796350293</v>
      </c>
      <c r="D12" s="88">
        <v>2701.4256690000002</v>
      </c>
      <c r="E12" s="87">
        <f t="shared" si="1"/>
        <v>5.4993145459744017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4">
        <v>2903.6778370000002</v>
      </c>
      <c r="C13" s="89">
        <f t="shared" si="0"/>
        <v>6.1185842811546527</v>
      </c>
      <c r="D13" s="88">
        <v>3894.59978</v>
      </c>
      <c r="E13" s="87">
        <f t="shared" si="1"/>
        <v>7.9282689383902136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176</v>
      </c>
      <c r="B14" s="84">
        <v>2585.729014</v>
      </c>
      <c r="C14" s="89">
        <f t="shared" si="0"/>
        <v>5.4486075207061333</v>
      </c>
      <c r="D14" s="88">
        <v>1568.765809</v>
      </c>
      <c r="E14" s="87">
        <f t="shared" si="1"/>
        <v>3.1935495141180574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4">
        <v>2082.0121559999998</v>
      </c>
      <c r="C15" s="89">
        <f t="shared" si="0"/>
        <v>4.3871832778928592</v>
      </c>
      <c r="D15" s="88">
        <v>2584.595409</v>
      </c>
      <c r="E15" s="87">
        <f t="shared" si="1"/>
        <v>5.2614822207689462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72</v>
      </c>
      <c r="B16" s="84">
        <v>1072.5034029999999</v>
      </c>
      <c r="C16" s="89">
        <f t="shared" si="0"/>
        <v>2.2599623069274655</v>
      </c>
      <c r="D16" s="88">
        <v>992.542507</v>
      </c>
      <c r="E16" s="87">
        <f t="shared" si="1"/>
        <v>2.0205269790982352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80</v>
      </c>
      <c r="B17" s="84">
        <v>1059.4556339999999</v>
      </c>
      <c r="C17" s="89">
        <f t="shared" si="0"/>
        <v>2.2324682532517248</v>
      </c>
      <c r="D17" s="88">
        <v>1101.030029</v>
      </c>
      <c r="E17" s="87">
        <f t="shared" si="1"/>
        <v>2.2413759236528215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177</v>
      </c>
      <c r="B18" s="84">
        <v>1000.118781</v>
      </c>
      <c r="C18" s="89">
        <f t="shared" si="0"/>
        <v>2.1074345696134307</v>
      </c>
      <c r="D18" s="88">
        <v>715.34697300000005</v>
      </c>
      <c r="E18" s="87">
        <f t="shared" si="1"/>
        <v>1.4562377411235212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4">
        <v>988.88797299999999</v>
      </c>
      <c r="C19" s="89">
        <f t="shared" si="0"/>
        <v>2.0837691875872819</v>
      </c>
      <c r="D19" s="88">
        <v>984.65256299999999</v>
      </c>
      <c r="E19" s="87">
        <f t="shared" si="1"/>
        <v>2.0044653549328788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63</v>
      </c>
      <c r="B20" s="84">
        <v>944.36209199999996</v>
      </c>
      <c r="C20" s="89">
        <f t="shared" si="0"/>
        <v>1.9899449512620033</v>
      </c>
      <c r="D20" s="88">
        <v>1204.8983740000001</v>
      </c>
      <c r="E20" s="87">
        <f t="shared" si="1"/>
        <v>2.4528215714378425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93</v>
      </c>
      <c r="B21" s="84">
        <v>822.145894</v>
      </c>
      <c r="C21" s="89">
        <f t="shared" si="0"/>
        <v>1.7324129005445998</v>
      </c>
      <c r="D21" s="88">
        <v>847.45619799999997</v>
      </c>
      <c r="E21" s="87">
        <f t="shared" si="1"/>
        <v>1.7251735815713691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79</v>
      </c>
      <c r="B22" s="84">
        <v>765.31194100000005</v>
      </c>
      <c r="C22" s="89">
        <f t="shared" si="0"/>
        <v>1.6126532884311011</v>
      </c>
      <c r="D22" s="88">
        <v>550.78026599999998</v>
      </c>
      <c r="E22" s="87">
        <f t="shared" si="1"/>
        <v>1.1212279364957234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70</v>
      </c>
      <c r="B23" s="84">
        <v>732.47692700000005</v>
      </c>
      <c r="C23" s="89">
        <f t="shared" si="0"/>
        <v>1.5434638632228759</v>
      </c>
      <c r="D23" s="88">
        <v>349.08169500000002</v>
      </c>
      <c r="E23" s="87">
        <f t="shared" si="1"/>
        <v>0.71062848964396186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178</v>
      </c>
      <c r="B24" s="84">
        <v>697.32496500000002</v>
      </c>
      <c r="C24" s="89">
        <f t="shared" si="0"/>
        <v>1.4693922016203751</v>
      </c>
      <c r="D24" s="88">
        <v>611.46715500000005</v>
      </c>
      <c r="E24" s="87">
        <f t="shared" si="1"/>
        <v>1.2447687376576431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4">
        <f>B8-(SUM(B10:B24))</f>
        <v>11374.797423999989</v>
      </c>
      <c r="C26" s="89">
        <f>IF(B$8&gt;0,B26/B$8*100,0)</f>
        <v>23.968794276334439</v>
      </c>
      <c r="D26" s="88">
        <f>D8-(SUM(D10:D24))</f>
        <v>11936.378151999997</v>
      </c>
      <c r="E26" s="87">
        <f>IF(D$8&gt;0,D26/D$8*100,0)</f>
        <v>24.298983588855734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3" t="s">
        <v>179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2013</v>
      </c>
      <c r="C30" s="6">
        <v>2012</v>
      </c>
      <c r="D30" s="6">
        <v>2011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7">
        <v>3530.5769810000002</v>
      </c>
      <c r="C31" s="90">
        <v>3120.541408</v>
      </c>
      <c r="D31" s="90">
        <v>3151.9185630000002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7">
        <v>4087.3238729999998</v>
      </c>
      <c r="C32" s="90">
        <v>3982.9995239999998</v>
      </c>
      <c r="D32" s="90">
        <v>2706.8263849999998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7">
        <v>4007.991227</v>
      </c>
      <c r="C33" s="90">
        <v>3816.752696</v>
      </c>
      <c r="D33" s="90">
        <v>3938.03134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7">
        <v>3644.316687</v>
      </c>
      <c r="C34" s="90">
        <v>3561.069919</v>
      </c>
      <c r="D34" s="90">
        <v>2742.7285419999998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7">
        <v>3469.1962509999998</v>
      </c>
      <c r="C35" s="90">
        <v>4168.2618849999999</v>
      </c>
      <c r="D35" s="90">
        <v>3645.9333409999999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7">
        <v>4329.5343860000003</v>
      </c>
      <c r="C36" s="90">
        <v>4478.2857119999999</v>
      </c>
      <c r="D36" s="90">
        <v>3477.5256359999998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7">
        <v>3404.0909689999999</v>
      </c>
      <c r="C37" s="90">
        <v>3606.0717030000001</v>
      </c>
      <c r="D37" s="90">
        <v>2797.8062220000002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7">
        <v>3728.7871949999999</v>
      </c>
      <c r="C38" s="90">
        <v>3810.84753</v>
      </c>
      <c r="D38" s="90">
        <v>3256.935242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7">
        <v>4164.4458219999997</v>
      </c>
      <c r="C39" s="90">
        <v>4574.1313819999996</v>
      </c>
      <c r="D39" s="90">
        <v>4095.6946929999999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7">
        <v>4418.8047180000003</v>
      </c>
      <c r="C40" s="90">
        <v>4717.5977929999999</v>
      </c>
      <c r="D40" s="90">
        <v>3650.9403830000001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7">
        <v>4335.9903329999997</v>
      </c>
      <c r="C41" s="90">
        <v>4920.0823129999999</v>
      </c>
      <c r="D41" s="90">
        <v>4495.2879999999996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7">
        <v>4335.6358449999998</v>
      </c>
      <c r="C42" s="90">
        <v>4366.3105759999999</v>
      </c>
      <c r="D42" s="90">
        <v>4097.836491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2019-08-09T12:28:11Z</cp:lastPrinted>
  <dcterms:created xsi:type="dcterms:W3CDTF">2012-03-28T07:56:08Z</dcterms:created>
  <dcterms:modified xsi:type="dcterms:W3CDTF">2019-08-19T06:22:50Z</dcterms:modified>
  <cp:category>LIS-Bericht</cp:category>
</cp:coreProperties>
</file>