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39" i="9" l="1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8" i="10"/>
  <c r="G37" i="10"/>
  <c r="G36" i="10"/>
  <c r="G35" i="10"/>
  <c r="G34" i="10"/>
  <c r="G33" i="10"/>
  <c r="G30" i="10"/>
  <c r="G29" i="10"/>
  <c r="G28" i="10"/>
  <c r="G27" i="10"/>
  <c r="G39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1" i="10" s="1"/>
  <c r="E12" i="10"/>
  <c r="E31" i="10" s="1"/>
  <c r="D12" i="10"/>
  <c r="D31" i="10" s="1"/>
  <c r="C12" i="10"/>
  <c r="C31" i="10" s="1"/>
  <c r="B12" i="10"/>
  <c r="B31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1" i="10"/>
  <c r="G12" i="10"/>
</calcChain>
</file>

<file path=xl/sharedStrings.xml><?xml version="1.0" encoding="utf-8"?>
<sst xmlns="http://schemas.openxmlformats.org/spreadsheetml/2006/main" count="227" uniqueCount="188">
  <si>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</si>
  <si>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</si>
  <si>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</si>
  <si>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</si>
  <si>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</si>
  <si>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</si>
  <si>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</si>
  <si>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</si>
  <si>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</si>
  <si>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</si>
  <si>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</si>
  <si>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</si>
  <si>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</si>
  <si>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</si>
  <si>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</si>
  <si>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</si>
  <si>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</si>
  <si>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</si>
  <si>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</si>
  <si>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</si>
  <si>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</si>
  <si>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</si>
  <si>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</si>
  <si>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</si>
  <si>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</si>
  <si>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</si>
  <si>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</si>
  <si>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</si>
  <si>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</si>
  <si>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</si>
  <si>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</si>
  <si>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</si>
  <si>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</si>
  <si>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</si>
  <si>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</si>
  <si>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</si>
  <si>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</si>
  <si>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</si>
  <si>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</si>
  <si>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</si>
  <si>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</si>
  <si>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</si>
  <si>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</si>
  <si>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</si>
  <si>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</si>
  <si>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</si>
  <si>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</si>
  <si>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</si>
  <si>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</si>
  <si>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</si>
  <si>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</si>
  <si>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</si>
  <si>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</si>
  <si>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</si>
  <si>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</si>
  <si>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</si>
  <si>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</si>
  <si>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</si>
  <si>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</si>
  <si>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</si>
  <si>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</si>
  <si>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</si>
  <si>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</si>
  <si>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</si>
  <si>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</si>
  <si>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</si>
  <si>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</si>
  <si>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</si>
  <si>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</si>
  <si>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</si>
  <si>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</si>
  <si>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</si>
  <si>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</si>
  <si>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</si>
  <si>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</si>
  <si>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</si>
  <si>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</si>
  <si>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</si>
  <si>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</si>
  <si>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</si>
  <si>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</si>
  <si>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</si>
  <si>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</si>
  <si>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</si>
  <si>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</si>
  <si>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</si>
  <si>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</si>
  <si>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</si>
  <si>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</si>
  <si>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</si>
  <si>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</si>
  <si>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</si>
  <si>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</si>
  <si>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</si>
  <si>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</si>
  <si>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</si>
  <si>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</si>
  <si>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</si>
  <si>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</si>
  <si>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</si>
  <si>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</si>
  <si>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</si>
  <si>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</si>
  <si>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</si>
  <si>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</si>
  <si>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</si>
  <si>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</si>
  <si>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</si>
  <si>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</si>
  <si>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</si>
  <si>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</si>
  <si>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</si>
  <si>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</si>
  <si>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</si>
  <si>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</si>
  <si>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</si>
  <si>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</si>
  <si>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</si>
  <si>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</si>
  <si>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</si>
  <si>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</si>
  <si>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</si>
  <si>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</si>
  <si>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</si>
  <si>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</si>
  <si>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</si>
  <si>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</si>
  <si>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</si>
  <si>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</si>
  <si>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</si>
  <si>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</si>
  <si>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</si>
  <si>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</si>
  <si>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</si>
  <si>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</si>
  <si>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</si>
  <si>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</si>
  <si>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</si>
  <si>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</si>
  <si>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</si>
  <si>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</si>
  <si>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</si>
  <si>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</si>
  <si>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</si>
  <si>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</si>
  <si>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</si>
  <si>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</si>
  <si>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</si>
  <si>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</si>
  <si>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</si>
  <si>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</si>
  <si>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</si>
  <si>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</si>
  <si>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</si>
  <si>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</si>
  <si>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</si>
  <si>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</si>
  <si>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</si>
  <si>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</si>
  <si>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</si>
  <si>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</si>
  <si>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</si>
  <si>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</si>
  <si>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</si>
  <si>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</si>
  <si>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1/14 SH</t>
  </si>
  <si>
    <t>1. Quartal 2014</t>
  </si>
  <si>
    <t xml:space="preserve">© Statistisches Amt für Hamburg und Schleswig-Holstein, Hamburg 2019  
Auszugsweise Vervielfältigung und Verbreitung mit Quellenangabe gestattet.        </t>
  </si>
  <si>
    <t>Januar - März</t>
  </si>
  <si>
    <r>
      <t>2014</t>
    </r>
    <r>
      <rPr>
        <vertAlign val="superscript"/>
        <sz val="9"/>
        <rFont val="Arial"/>
        <family val="2"/>
      </rPr>
      <t>a</t>
    </r>
  </si>
  <si>
    <r>
      <t>2013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</si>
  <si>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</si>
  <si>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r>
      <t>2013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</si>
  <si>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</si>
  <si>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2012 bis 2014 im Monatsvergleich</t>
  </si>
  <si>
    <t>Januar - März 2014</t>
  </si>
  <si>
    <t>Verein.Staaten (USA)</t>
  </si>
  <si>
    <t>Vereinigt.Königreich</t>
  </si>
  <si>
    <t>Frankreich</t>
  </si>
  <si>
    <t>China, Volksrepublik</t>
  </si>
  <si>
    <t>Russische Föderation</t>
  </si>
  <si>
    <t>Korea, Republik</t>
  </si>
  <si>
    <t>2. Ausfuhr des Landes Schleswig-Holstein in den Jahren 2012 bis 2014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</si>
  <si>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</si>
  <si>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</si>
  <si>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>Lettland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</si>
  <si>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Euro-Land seit 01/2014</t>
    </r>
  </si>
  <si>
    <r>
      <t xml:space="preserve">Herausgegeben am: 19.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</si>
</sst>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7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1528.4109800000001</c:v>
                </c:pt>
                <c:pt idx="1">
                  <c:v>1522.5267980000001</c:v>
                </c:pt>
                <c:pt idx="2">
                  <c:v>1626.6605959999999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1543.948502</c:v>
                </c:pt>
                <c:pt idx="1">
                  <c:v>1603.963321</c:v>
                </c:pt>
                <c:pt idx="2">
                  <c:v>1571.4496670000001</c:v>
                </c:pt>
                <c:pt idx="3">
                  <c:v>1652.2487100000001</c:v>
                </c:pt>
                <c:pt idx="4">
                  <c:v>1581.874536</c:v>
                </c:pt>
                <c:pt idx="5">
                  <c:v>1461.4522219999999</c:v>
                </c:pt>
                <c:pt idx="6">
                  <c:v>1659.1775729999999</c:v>
                </c:pt>
                <c:pt idx="7">
                  <c:v>1548.1533380000001</c:v>
                </c:pt>
                <c:pt idx="8">
                  <c:v>1590.4518599999999</c:v>
                </c:pt>
                <c:pt idx="9">
                  <c:v>1744.210169</c:v>
                </c:pt>
                <c:pt idx="10">
                  <c:v>1523.2251650000001</c:v>
                </c:pt>
                <c:pt idx="11">
                  <c:v>1493.689922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1364.0933540000001</c:v>
                </c:pt>
                <c:pt idx="1">
                  <c:v>1417.2305610000001</c:v>
                </c:pt>
                <c:pt idx="2">
                  <c:v>1632.0399669999999</c:v>
                </c:pt>
                <c:pt idx="3">
                  <c:v>1585.6226489999999</c:v>
                </c:pt>
                <c:pt idx="4">
                  <c:v>1606.7078039999999</c:v>
                </c:pt>
                <c:pt idx="5">
                  <c:v>1659.2068650000001</c:v>
                </c:pt>
                <c:pt idx="6">
                  <c:v>1628.598538</c:v>
                </c:pt>
                <c:pt idx="7">
                  <c:v>1633.0934930000001</c:v>
                </c:pt>
                <c:pt idx="8">
                  <c:v>1456.9730569999999</c:v>
                </c:pt>
                <c:pt idx="9">
                  <c:v>1594.5664260000001</c:v>
                </c:pt>
                <c:pt idx="10">
                  <c:v>1776.7949960000001</c:v>
                </c:pt>
                <c:pt idx="11">
                  <c:v>1469.6941179999999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92512"/>
        <c:axId val="69038464"/>
      </c:lineChart>
      <c:catAx>
        <c:axId val="6819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038464"/>
        <c:crosses val="autoZero"/>
        <c:auto val="1"/>
        <c:lblAlgn val="ctr"/>
        <c:lblOffset val="100"/>
        <c:noMultiLvlLbl val="0"/>
      </c:catAx>
      <c:valAx>
        <c:axId val="690384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8192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Schweden</c:v>
                </c:pt>
                <c:pt idx="11">
                  <c:v>Spanien</c:v>
                </c:pt>
                <c:pt idx="12">
                  <c:v>Schweiz</c:v>
                </c:pt>
                <c:pt idx="13">
                  <c:v>Russische Föderation</c:v>
                </c:pt>
                <c:pt idx="14">
                  <c:v>Korea, Republik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371.05627600000003</c:v>
                </c:pt>
                <c:pt idx="1">
                  <c:v>363.52881200000002</c:v>
                </c:pt>
                <c:pt idx="2">
                  <c:v>356.95934899999997</c:v>
                </c:pt>
                <c:pt idx="3">
                  <c:v>318.378872</c:v>
                </c:pt>
                <c:pt idx="4">
                  <c:v>307.88191499999999</c:v>
                </c:pt>
                <c:pt idx="5">
                  <c:v>278.249865</c:v>
                </c:pt>
                <c:pt idx="6">
                  <c:v>245.212436</c:v>
                </c:pt>
                <c:pt idx="7">
                  <c:v>208.054194</c:v>
                </c:pt>
                <c:pt idx="8">
                  <c:v>181.42425499999999</c:v>
                </c:pt>
                <c:pt idx="9">
                  <c:v>154.00899999999999</c:v>
                </c:pt>
                <c:pt idx="10">
                  <c:v>134.89511100000001</c:v>
                </c:pt>
                <c:pt idx="11">
                  <c:v>122.537381</c:v>
                </c:pt>
                <c:pt idx="12">
                  <c:v>121.06258</c:v>
                </c:pt>
                <c:pt idx="13">
                  <c:v>117.972441</c:v>
                </c:pt>
                <c:pt idx="14">
                  <c:v>86.842904000000004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China, Volksrepublik</c:v>
                </c:pt>
                <c:pt idx="7">
                  <c:v>Italien</c:v>
                </c:pt>
                <c:pt idx="8">
                  <c:v>Polen</c:v>
                </c:pt>
                <c:pt idx="9">
                  <c:v>Österreich</c:v>
                </c:pt>
                <c:pt idx="10">
                  <c:v>Schweden</c:v>
                </c:pt>
                <c:pt idx="11">
                  <c:v>Spanien</c:v>
                </c:pt>
                <c:pt idx="12">
                  <c:v>Schweiz</c:v>
                </c:pt>
                <c:pt idx="13">
                  <c:v>Russische Föderation</c:v>
                </c:pt>
                <c:pt idx="14">
                  <c:v>Korea, Republik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328.10307799999998</c:v>
                </c:pt>
                <c:pt idx="1">
                  <c:v>337.16437200000001</c:v>
                </c:pt>
                <c:pt idx="2">
                  <c:v>347.00462299999998</c:v>
                </c:pt>
                <c:pt idx="3">
                  <c:v>275.31660299999999</c:v>
                </c:pt>
                <c:pt idx="4">
                  <c:v>298.322271</c:v>
                </c:pt>
                <c:pt idx="5">
                  <c:v>288.573891</c:v>
                </c:pt>
                <c:pt idx="6">
                  <c:v>214.960666</c:v>
                </c:pt>
                <c:pt idx="7">
                  <c:v>215.20016000000001</c:v>
                </c:pt>
                <c:pt idx="8">
                  <c:v>151.734295</c:v>
                </c:pt>
                <c:pt idx="9">
                  <c:v>152.10383100000001</c:v>
                </c:pt>
                <c:pt idx="10">
                  <c:v>123.063334</c:v>
                </c:pt>
                <c:pt idx="11">
                  <c:v>118.99562299999999</c:v>
                </c:pt>
                <c:pt idx="12">
                  <c:v>126.036956</c:v>
                </c:pt>
                <c:pt idx="13">
                  <c:v>151.11854</c:v>
                </c:pt>
                <c:pt idx="14">
                  <c:v>112.390551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113728"/>
        <c:axId val="69115904"/>
      </c:barChart>
      <c:catAx>
        <c:axId val="691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115904"/>
        <c:crosses val="autoZero"/>
        <c:auto val="1"/>
        <c:lblAlgn val="ctr"/>
        <c:lblOffset val="100"/>
        <c:noMultiLvlLbl val="0"/>
      </c:catAx>
      <c:valAx>
        <c:axId val="691159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6911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111</v>
      </c>
    </row>
    <row r="4" spans="1:7" ht="20.25" x14ac:dyDescent="0.3">
      <c r="A4" s="32" t="s">
        <v>112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150</v>
      </c>
    </row>
    <row r="16" spans="1:7" ht="15" x14ac:dyDescent="0.2">
      <c r="G16" s="65" t="s">
        <v>165</v>
      </c>
    </row>
    <row r="17" spans="1:7" x14ac:dyDescent="0.2">
      <c r="G17" s="66"/>
    </row>
    <row r="18" spans="1:7" ht="37.5" customHeight="1" x14ac:dyDescent="0.5">
      <c r="G18" s="33" t="s">
        <v>142</v>
      </c>
    </row>
    <row r="19" spans="1:7" ht="37.5" customHeight="1" x14ac:dyDescent="0.5">
      <c r="G19" s="33" t="s">
        <v>141</v>
      </c>
    </row>
    <row r="20" spans="1:7" ht="37.5" x14ac:dyDescent="0.5">
      <c r="G20" s="87" t="s">
        <v>166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187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144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114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116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153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134</v>
      </c>
      <c r="B18" s="115" t="s">
        <v>160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135</v>
      </c>
      <c r="B19" s="113" t="s">
        <v>154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145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136</v>
      </c>
      <c r="B23" s="112" t="s">
        <v>137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138</v>
      </c>
      <c r="B24" s="112" t="s">
        <v>139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146</v>
      </c>
      <c r="B27" s="79" t="s">
        <v>147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167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152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148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149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140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158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133</v>
      </c>
      <c r="B4" s="88" t="s">
        <v>98</v>
      </c>
      <c r="C4" s="88" t="s">
        <v>99</v>
      </c>
      <c r="D4" s="88" t="s">
        <v>100</v>
      </c>
      <c r="E4" s="121" t="s">
        <v>168</v>
      </c>
      <c r="F4" s="122"/>
      <c r="G4" s="123"/>
    </row>
    <row r="5" spans="1:7" s="9" customFormat="1" ht="18" customHeight="1" x14ac:dyDescent="0.2">
      <c r="A5" s="127"/>
      <c r="B5" s="119" t="s">
        <v>169</v>
      </c>
      <c r="C5" s="120"/>
      <c r="D5" s="120"/>
      <c r="E5" s="35" t="s">
        <v>169</v>
      </c>
      <c r="F5" s="35" t="s">
        <v>170</v>
      </c>
      <c r="G5" s="124" t="s">
        <v>159</v>
      </c>
    </row>
    <row r="6" spans="1:7" s="9" customFormat="1" ht="17.25" customHeight="1" x14ac:dyDescent="0.2">
      <c r="A6" s="128"/>
      <c r="B6" s="119" t="s">
        <v>113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210.48201299999999</v>
      </c>
      <c r="C8" s="89">
        <v>211.95289299999999</v>
      </c>
      <c r="D8" s="89">
        <v>199.834768</v>
      </c>
      <c r="E8" s="89">
        <v>622.26967400000001</v>
      </c>
      <c r="F8" s="89">
        <v>565.71401100000003</v>
      </c>
      <c r="G8" s="90">
        <f>IF(AND(F8&gt;0,E8&gt;0),(E8/F8%)-100,"x  ")</f>
        <v>9.997218011275308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2.3385060000000002</v>
      </c>
      <c r="C10" s="89">
        <v>2.7634500000000002</v>
      </c>
      <c r="D10" s="89">
        <v>1.971465</v>
      </c>
      <c r="E10" s="89">
        <v>7.0734209999999997</v>
      </c>
      <c r="F10" s="89">
        <v>4.3880340000000002</v>
      </c>
      <c r="G10" s="90">
        <f>IF(AND(F10&gt;0,E10&gt;0),(E10/F10%)-100,"x  ")</f>
        <v>61.197953343114449</v>
      </c>
    </row>
    <row r="11" spans="1:7" s="9" customFormat="1" ht="12" x14ac:dyDescent="0.2">
      <c r="A11" s="38" t="s">
        <v>25</v>
      </c>
      <c r="B11" s="89">
        <v>106.86155599999999</v>
      </c>
      <c r="C11" s="89">
        <v>100.781031</v>
      </c>
      <c r="D11" s="89">
        <v>96.334334999999996</v>
      </c>
      <c r="E11" s="89">
        <v>303.976922</v>
      </c>
      <c r="F11" s="89">
        <v>255.93669299999999</v>
      </c>
      <c r="G11" s="90">
        <f>IF(AND(F11&gt;0,E11&gt;0),(E11/F11%)-100,"x  ")</f>
        <v>18.770356230241674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143</v>
      </c>
      <c r="B13" s="89">
        <v>29.481224999999998</v>
      </c>
      <c r="C13" s="89">
        <v>28.188283999999999</v>
      </c>
      <c r="D13" s="89">
        <v>30.012098000000002</v>
      </c>
      <c r="E13" s="89">
        <v>87.681607</v>
      </c>
      <c r="F13" s="89">
        <v>65.995703000000006</v>
      </c>
      <c r="G13" s="90">
        <f>IF(AND(F13&gt;0,E13&gt;0),(E13/F13%)-100,"x  ")</f>
        <v>32.859569660164084</v>
      </c>
    </row>
    <row r="14" spans="1:7" s="9" customFormat="1" ht="12" x14ac:dyDescent="0.2">
      <c r="A14" s="39" t="s">
        <v>117</v>
      </c>
      <c r="B14" s="89">
        <v>30.160411</v>
      </c>
      <c r="C14" s="89">
        <v>31.754396</v>
      </c>
      <c r="D14" s="89">
        <v>31.600763000000001</v>
      </c>
      <c r="E14" s="89">
        <v>93.515569999999997</v>
      </c>
      <c r="F14" s="89">
        <v>92.265583000000007</v>
      </c>
      <c r="G14" s="90">
        <f>IF(AND(F14&gt;0,E14&gt;0),(E14/F14%)-100,"x  ")</f>
        <v>1.3547706082342614</v>
      </c>
    </row>
    <row r="15" spans="1:7" s="9" customFormat="1" ht="12" x14ac:dyDescent="0.2">
      <c r="A15" s="38" t="s">
        <v>26</v>
      </c>
      <c r="B15" s="89">
        <v>91.013159999999999</v>
      </c>
      <c r="C15" s="89">
        <v>96.767239000000004</v>
      </c>
      <c r="D15" s="89">
        <v>92.098063999999994</v>
      </c>
      <c r="E15" s="89">
        <v>279.87846300000001</v>
      </c>
      <c r="F15" s="89">
        <v>282.32695799999999</v>
      </c>
      <c r="G15" s="90">
        <f>IF(AND(F15&gt;0,E15&gt;0),(E15/F15%)-100,"x  ")</f>
        <v>-0.86725512056838738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118</v>
      </c>
      <c r="B17" s="89">
        <v>5.7507710000000003</v>
      </c>
      <c r="C17" s="89">
        <v>9.1598070000000007</v>
      </c>
      <c r="D17" s="89">
        <v>6.5908519999999999</v>
      </c>
      <c r="E17" s="89">
        <v>21.501429999999999</v>
      </c>
      <c r="F17" s="89">
        <v>34.922569000000003</v>
      </c>
      <c r="G17" s="90">
        <f>IF(AND(F17&gt;0,E17&gt;0),(E17/F17%)-100,"x  ")</f>
        <v>-38.431133173507376</v>
      </c>
    </row>
    <row r="18" spans="1:7" s="9" customFormat="1" ht="12" x14ac:dyDescent="0.2">
      <c r="A18" s="41" t="s">
        <v>119</v>
      </c>
      <c r="B18" s="89">
        <v>12.151757999999999</v>
      </c>
      <c r="C18" s="89">
        <v>5.8720759999999999</v>
      </c>
      <c r="D18" s="89">
        <v>1.956453</v>
      </c>
      <c r="E18" s="89">
        <v>19.980287000000001</v>
      </c>
      <c r="F18" s="89">
        <v>30.578572000000001</v>
      </c>
      <c r="G18" s="90">
        <f>IF(AND(F18&gt;0,E18&gt;0),(E18/F18%)-100,"x  ")</f>
        <v>-34.659188794035259</v>
      </c>
    </row>
    <row r="19" spans="1:7" s="9" customFormat="1" ht="12" x14ac:dyDescent="0.2">
      <c r="A19" s="41" t="s">
        <v>120</v>
      </c>
      <c r="B19" s="89">
        <v>11.32794</v>
      </c>
      <c r="C19" s="89">
        <v>11.710804</v>
      </c>
      <c r="D19" s="89">
        <v>13.419999000000001</v>
      </c>
      <c r="E19" s="89">
        <v>36.458742999999998</v>
      </c>
      <c r="F19" s="89">
        <v>30.724489999999999</v>
      </c>
      <c r="G19" s="90">
        <f>IF(AND(F19&gt;0,E19&gt;0),(E19/F19%)-100,"x  ")</f>
        <v>18.663460321066353</v>
      </c>
    </row>
    <row r="20" spans="1:7" s="9" customFormat="1" ht="12" x14ac:dyDescent="0.2">
      <c r="A20" s="42" t="s">
        <v>27</v>
      </c>
      <c r="B20" s="89">
        <v>10.268791</v>
      </c>
      <c r="C20" s="89">
        <v>11.641173</v>
      </c>
      <c r="D20" s="89">
        <v>9.430904</v>
      </c>
      <c r="E20" s="89">
        <v>31.340868</v>
      </c>
      <c r="F20" s="89">
        <v>23.062325999999999</v>
      </c>
      <c r="G20" s="90">
        <f>IF(AND(F20&gt;0,E20&gt;0),(E20/F20%)-100,"x  ")</f>
        <v>35.896387901203042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1295.565664</v>
      </c>
      <c r="C22" s="89">
        <v>1288.013762</v>
      </c>
      <c r="D22" s="89">
        <v>1405.752338</v>
      </c>
      <c r="E22" s="89">
        <v>3989.331764</v>
      </c>
      <c r="F22" s="89">
        <v>4080.642726</v>
      </c>
      <c r="G22" s="90">
        <f>IF(AND(F22&gt;0,E22&gt;0),(E22/F22%)-100,"x  ")</f>
        <v>-2.237661273754938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9.4311000000000007</v>
      </c>
      <c r="C24" s="89">
        <v>9.1214720000000007</v>
      </c>
      <c r="D24" s="89">
        <v>10.070112999999999</v>
      </c>
      <c r="E24" s="89">
        <v>28.622685000000001</v>
      </c>
      <c r="F24" s="89">
        <v>25.488544000000001</v>
      </c>
      <c r="G24" s="90">
        <f>IF(AND(F24&gt;0,E24&gt;0),(E24/F24%)-100,"x  ")</f>
        <v>12.296273180610072</v>
      </c>
    </row>
    <row r="25" spans="1:7" s="9" customFormat="1" ht="12" x14ac:dyDescent="0.2">
      <c r="A25" s="42" t="s">
        <v>31</v>
      </c>
      <c r="B25" s="89">
        <v>137.84922900000001</v>
      </c>
      <c r="C25" s="89">
        <v>75.838817000000006</v>
      </c>
      <c r="D25" s="89">
        <v>168.320278</v>
      </c>
      <c r="E25" s="89">
        <v>382.00832400000002</v>
      </c>
      <c r="F25" s="89">
        <v>399.95626499999997</v>
      </c>
      <c r="G25" s="90">
        <f>IF(AND(F25&gt;0,E25&gt;0),(E25/F25%)-100,"x  ")</f>
        <v>-4.487475899396145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4.4387869999999996</v>
      </c>
      <c r="C27" s="89">
        <v>3.1095760000000001</v>
      </c>
      <c r="D27" s="89">
        <v>1.440625</v>
      </c>
      <c r="E27" s="89">
        <v>8.9889880000000009</v>
      </c>
      <c r="F27" s="89">
        <v>15.11341</v>
      </c>
      <c r="G27" s="90">
        <f>IF(AND(F27&gt;0,E27&gt;0),(E27/F27%)-100,"x  ")</f>
        <v>-40.523098360991987</v>
      </c>
    </row>
    <row r="28" spans="1:7" s="9" customFormat="1" ht="12" x14ac:dyDescent="0.2">
      <c r="A28" s="40" t="s">
        <v>34</v>
      </c>
      <c r="B28" s="89">
        <v>46.681277999999999</v>
      </c>
      <c r="C28" s="89">
        <v>11.048539</v>
      </c>
      <c r="D28" s="89">
        <v>67.564496000000005</v>
      </c>
      <c r="E28" s="89">
        <v>125.294313</v>
      </c>
      <c r="F28" s="89">
        <v>125.475015</v>
      </c>
      <c r="G28" s="90">
        <f>IF(AND(F28&gt;0,E28&gt;0),(E28/F28%)-100,"x  ")</f>
        <v>-0.14401432827085614</v>
      </c>
    </row>
    <row r="29" spans="1:7" s="9" customFormat="1" ht="12" x14ac:dyDescent="0.2">
      <c r="A29" s="40" t="s">
        <v>121</v>
      </c>
      <c r="B29" s="89">
        <v>7.7753249999999996</v>
      </c>
      <c r="C29" s="89">
        <v>9.2057979999999997</v>
      </c>
      <c r="D29" s="89">
        <v>10.517268</v>
      </c>
      <c r="E29" s="89">
        <v>27.498391000000002</v>
      </c>
      <c r="F29" s="89">
        <v>22.883543</v>
      </c>
      <c r="G29" s="90">
        <f>IF(AND(F29&gt;0,E29&gt;0),(E29/F29%)-100,"x  ")</f>
        <v>20.16666737314236</v>
      </c>
    </row>
    <row r="30" spans="1:7" s="9" customFormat="1" ht="12" x14ac:dyDescent="0.2">
      <c r="A30" s="40" t="s">
        <v>122</v>
      </c>
      <c r="B30" s="89">
        <v>20.163326999999999</v>
      </c>
      <c r="C30" s="89">
        <v>2.281841</v>
      </c>
      <c r="D30" s="89">
        <v>28.631789999999999</v>
      </c>
      <c r="E30" s="89">
        <v>51.076957999999998</v>
      </c>
      <c r="F30" s="89">
        <v>46.549340999999998</v>
      </c>
      <c r="G30" s="90">
        <f>IF(AND(F30&gt;0,E30&gt;0),(E30/F30%)-100,"x  ")</f>
        <v>9.7264900055190822</v>
      </c>
    </row>
    <row r="31" spans="1:7" s="9" customFormat="1" ht="12" x14ac:dyDescent="0.2">
      <c r="A31" s="44" t="s">
        <v>35</v>
      </c>
      <c r="B31" s="89">
        <v>1148.285335</v>
      </c>
      <c r="C31" s="89">
        <v>1203.0534729999999</v>
      </c>
      <c r="D31" s="89">
        <v>1227.3619470000001</v>
      </c>
      <c r="E31" s="89">
        <v>3578.7007549999998</v>
      </c>
      <c r="F31" s="89">
        <v>3655.197917</v>
      </c>
      <c r="G31" s="90">
        <f>IF(AND(F31&gt;0,E31&gt;0),(E31/F31%)-100,"x  ")</f>
        <v>-2.0928322826027852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173.400215</v>
      </c>
      <c r="C33" s="89">
        <v>164.94475299999999</v>
      </c>
      <c r="D33" s="89">
        <v>176.93655000000001</v>
      </c>
      <c r="E33" s="89">
        <v>515.28151800000001</v>
      </c>
      <c r="F33" s="89">
        <v>537.59180100000003</v>
      </c>
      <c r="G33" s="90">
        <f>IF(AND(F33&gt;0,E33&gt;0),(E33/F33%)-100,"x  ")</f>
        <v>-4.150041529372217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123</v>
      </c>
      <c r="B35" s="89">
        <v>21.165721999999999</v>
      </c>
      <c r="C35" s="89">
        <v>20.236405000000001</v>
      </c>
      <c r="D35" s="89">
        <v>21.135127000000001</v>
      </c>
      <c r="E35" s="89">
        <v>62.537253999999997</v>
      </c>
      <c r="F35" s="89">
        <v>62.094942000000003</v>
      </c>
      <c r="G35" s="90">
        <f>IF(AND(F35&gt;0,E35&gt;0),(E35/F35%)-100,"x  ")</f>
        <v>0.71231566654815026</v>
      </c>
    </row>
    <row r="36" spans="1:7" s="9" customFormat="1" ht="12" x14ac:dyDescent="0.2">
      <c r="A36" s="47" t="s">
        <v>37</v>
      </c>
      <c r="B36" s="89">
        <v>60.175749000000003</v>
      </c>
      <c r="C36" s="89">
        <v>63.614640999999999</v>
      </c>
      <c r="D36" s="89">
        <v>62.591740999999999</v>
      </c>
      <c r="E36" s="89">
        <v>186.38213099999999</v>
      </c>
      <c r="F36" s="89">
        <v>183.50494399999999</v>
      </c>
      <c r="G36" s="90">
        <f>IF(AND(F36&gt;0,E36&gt;0),(E36/F36%)-100,"x  ")</f>
        <v>1.5679070750268096</v>
      </c>
    </row>
    <row r="37" spans="1:7" s="9" customFormat="1" ht="12" x14ac:dyDescent="0.2">
      <c r="A37" s="47" t="s">
        <v>38</v>
      </c>
      <c r="B37" s="89">
        <v>21.462145</v>
      </c>
      <c r="C37" s="89">
        <v>19.827677999999999</v>
      </c>
      <c r="D37" s="89">
        <v>21.484266000000002</v>
      </c>
      <c r="E37" s="89">
        <v>62.774088999999996</v>
      </c>
      <c r="F37" s="89">
        <v>69.431539999999998</v>
      </c>
      <c r="G37" s="90">
        <f>IF(AND(F37&gt;0,E37&gt;0),(E37/F37%)-100,"x  ")</f>
        <v>-9.5885112155081202</v>
      </c>
    </row>
    <row r="38" spans="1:7" s="9" customFormat="1" ht="12" x14ac:dyDescent="0.2">
      <c r="A38" s="45" t="s">
        <v>39</v>
      </c>
      <c r="B38" s="89">
        <v>974.88512000000003</v>
      </c>
      <c r="C38" s="89">
        <v>1038.1087199999999</v>
      </c>
      <c r="D38" s="89">
        <v>1050.425397</v>
      </c>
      <c r="E38" s="89">
        <v>3063.4192370000001</v>
      </c>
      <c r="F38" s="89">
        <v>3117.6061159999999</v>
      </c>
      <c r="G38" s="90">
        <f>IF(AND(F38&gt;0,E38&gt;0),(E38/F38%)-100,"x  ")</f>
        <v>-1.738092529454093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124</v>
      </c>
      <c r="B40" s="89">
        <v>31.420518999999999</v>
      </c>
      <c r="C40" s="89">
        <v>31.920601000000001</v>
      </c>
      <c r="D40" s="89">
        <v>31.781680999999999</v>
      </c>
      <c r="E40" s="89">
        <v>95.122800999999995</v>
      </c>
      <c r="F40" s="89">
        <v>103.281319</v>
      </c>
      <c r="G40" s="90">
        <f t="shared" ref="G40:G51" si="0">IF(AND(F40&gt;0,E40&gt;0),(E40/F40%)-100,"x  ")</f>
        <v>-7.8993162354946236</v>
      </c>
    </row>
    <row r="41" spans="1:7" s="9" customFormat="1" ht="12" x14ac:dyDescent="0.2">
      <c r="A41" s="47" t="s">
        <v>40</v>
      </c>
      <c r="B41" s="89">
        <v>33.65616</v>
      </c>
      <c r="C41" s="89">
        <v>36.895238999999997</v>
      </c>
      <c r="D41" s="89">
        <v>32.994951999999998</v>
      </c>
      <c r="E41" s="89">
        <v>103.546351</v>
      </c>
      <c r="F41" s="89">
        <v>108.618049</v>
      </c>
      <c r="G41" s="90">
        <f t="shared" si="0"/>
        <v>-4.669295800000981</v>
      </c>
    </row>
    <row r="42" spans="1:7" s="9" customFormat="1" ht="12" x14ac:dyDescent="0.2">
      <c r="A42" s="47" t="s">
        <v>41</v>
      </c>
      <c r="B42" s="89">
        <v>35.352746000000003</v>
      </c>
      <c r="C42" s="89">
        <v>31.252818000000001</v>
      </c>
      <c r="D42" s="89">
        <v>30.515443000000001</v>
      </c>
      <c r="E42" s="89">
        <v>97.121007000000006</v>
      </c>
      <c r="F42" s="89">
        <v>90.590806000000001</v>
      </c>
      <c r="G42" s="90">
        <f t="shared" si="0"/>
        <v>7.2084588804740406</v>
      </c>
    </row>
    <row r="43" spans="1:7" s="9" customFormat="1" ht="12" x14ac:dyDescent="0.2">
      <c r="A43" s="47" t="s">
        <v>125</v>
      </c>
      <c r="B43" s="89">
        <v>90.950076999999993</v>
      </c>
      <c r="C43" s="89">
        <v>87.473046999999994</v>
      </c>
      <c r="D43" s="89">
        <v>85.501693000000003</v>
      </c>
      <c r="E43" s="89">
        <v>263.92481700000002</v>
      </c>
      <c r="F43" s="89">
        <v>233.84150600000001</v>
      </c>
      <c r="G43" s="90">
        <f t="shared" si="0"/>
        <v>12.86482947984436</v>
      </c>
    </row>
    <row r="44" spans="1:7" s="9" customFormat="1" ht="12" x14ac:dyDescent="0.2">
      <c r="A44" s="47" t="s">
        <v>42</v>
      </c>
      <c r="B44" s="89">
        <v>48.190542000000001</v>
      </c>
      <c r="C44" s="89">
        <v>45.037602</v>
      </c>
      <c r="D44" s="89">
        <v>45.994784000000003</v>
      </c>
      <c r="E44" s="89">
        <v>139.222928</v>
      </c>
      <c r="F44" s="89">
        <v>125.652871</v>
      </c>
      <c r="G44" s="90">
        <f t="shared" si="0"/>
        <v>10.799639428851563</v>
      </c>
    </row>
    <row r="45" spans="1:7" s="9" customFormat="1" ht="12" x14ac:dyDescent="0.2">
      <c r="A45" s="47" t="s">
        <v>43</v>
      </c>
      <c r="B45" s="89">
        <v>167.08905200000001</v>
      </c>
      <c r="C45" s="89">
        <v>153.40580499999999</v>
      </c>
      <c r="D45" s="89">
        <v>151.23154500000001</v>
      </c>
      <c r="E45" s="89">
        <v>471.72640200000001</v>
      </c>
      <c r="F45" s="89">
        <v>405.92561799999999</v>
      </c>
      <c r="G45" s="90">
        <f t="shared" si="0"/>
        <v>16.210059449857141</v>
      </c>
    </row>
    <row r="46" spans="1:7" s="9" customFormat="1" ht="12" x14ac:dyDescent="0.2">
      <c r="A46" s="47" t="s">
        <v>127</v>
      </c>
      <c r="B46" s="89">
        <v>243.244721</v>
      </c>
      <c r="C46" s="89">
        <v>261.23701899999998</v>
      </c>
      <c r="D46" s="89">
        <v>255.22540000000001</v>
      </c>
      <c r="E46" s="89">
        <v>759.70713999999998</v>
      </c>
      <c r="F46" s="89">
        <v>713.689885</v>
      </c>
      <c r="G46" s="90">
        <f t="shared" si="0"/>
        <v>6.4477941984563785</v>
      </c>
    </row>
    <row r="47" spans="1:7" s="9" customFormat="1" ht="12" x14ac:dyDescent="0.2">
      <c r="A47" s="47" t="s">
        <v>128</v>
      </c>
      <c r="B47" s="89">
        <v>6.2533399999999997</v>
      </c>
      <c r="C47" s="89">
        <v>8.5860699999999994</v>
      </c>
      <c r="D47" s="89">
        <v>7.1801830000000004</v>
      </c>
      <c r="E47" s="89">
        <v>22.019593</v>
      </c>
      <c r="F47" s="89">
        <v>20.876942</v>
      </c>
      <c r="G47" s="90">
        <f t="shared" si="0"/>
        <v>5.4732680677083891</v>
      </c>
    </row>
    <row r="48" spans="1:7" s="9" customFormat="1" ht="12" x14ac:dyDescent="0.2">
      <c r="A48" s="47" t="s">
        <v>129</v>
      </c>
      <c r="B48" s="89">
        <v>67.255718999999999</v>
      </c>
      <c r="C48" s="89">
        <v>78.020470000000003</v>
      </c>
      <c r="D48" s="89">
        <v>83.209884000000002</v>
      </c>
      <c r="E48" s="89">
        <v>228.486073</v>
      </c>
      <c r="F48" s="89">
        <v>237.112087</v>
      </c>
      <c r="G48" s="90">
        <f t="shared" si="0"/>
        <v>-3.6379478200113766</v>
      </c>
    </row>
    <row r="49" spans="1:7" s="9" customFormat="1" ht="12" x14ac:dyDescent="0.2">
      <c r="A49" s="47" t="s">
        <v>126</v>
      </c>
      <c r="B49" s="89">
        <v>37.486196999999997</v>
      </c>
      <c r="C49" s="89">
        <v>42.877836000000002</v>
      </c>
      <c r="D49" s="89">
        <v>46.145462999999999</v>
      </c>
      <c r="E49" s="89">
        <v>126.509496</v>
      </c>
      <c r="F49" s="89">
        <v>121.539349</v>
      </c>
      <c r="G49" s="90">
        <f t="shared" si="0"/>
        <v>4.0893315958109895</v>
      </c>
    </row>
    <row r="50" spans="1:7" s="9" customFormat="1" ht="12" x14ac:dyDescent="0.2">
      <c r="A50" s="47" t="s">
        <v>45</v>
      </c>
      <c r="B50" s="89">
        <v>53.477043000000002</v>
      </c>
      <c r="C50" s="89">
        <v>59.083984000000001</v>
      </c>
      <c r="D50" s="89">
        <v>70.032179999999997</v>
      </c>
      <c r="E50" s="89">
        <v>182.59320700000001</v>
      </c>
      <c r="F50" s="89">
        <v>187.82169300000001</v>
      </c>
      <c r="G50" s="90">
        <f t="shared" si="0"/>
        <v>-2.7837497982727655</v>
      </c>
    </row>
    <row r="51" spans="1:7" s="9" customFormat="1" ht="12" x14ac:dyDescent="0.2">
      <c r="A51" s="47" t="s">
        <v>44</v>
      </c>
      <c r="B51" s="89">
        <v>10.0025</v>
      </c>
      <c r="C51" s="89">
        <v>13.50909</v>
      </c>
      <c r="D51" s="89">
        <v>22.399152000000001</v>
      </c>
      <c r="E51" s="89">
        <v>45.910741999999999</v>
      </c>
      <c r="F51" s="89">
        <v>182.329038</v>
      </c>
      <c r="G51" s="90">
        <f t="shared" si="0"/>
        <v>-74.819840819869853</v>
      </c>
    </row>
    <row r="52" spans="1:7" s="9" customFormat="1" ht="12" x14ac:dyDescent="0.2">
      <c r="A52" s="48"/>
    </row>
    <row r="53" spans="1:7" s="9" customFormat="1" ht="12" x14ac:dyDescent="0.2">
      <c r="A53" s="49" t="s">
        <v>164</v>
      </c>
      <c r="B53" s="89">
        <v>22.363302999999998</v>
      </c>
      <c r="C53" s="89">
        <v>22.560143</v>
      </c>
      <c r="D53" s="89">
        <v>21.07349</v>
      </c>
      <c r="E53" s="89">
        <v>65.996936000000005</v>
      </c>
      <c r="F53" s="89">
        <v>73.004752999999994</v>
      </c>
      <c r="G53" s="90">
        <f>IF(AND(F53&gt;0,E53&gt;0),(E53/F53%)-100,"x  ")</f>
        <v>-9.5991243200288352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1528.4109800000001</v>
      </c>
      <c r="C55" s="92">
        <v>1522.5267980000001</v>
      </c>
      <c r="D55" s="92">
        <v>1626.6605959999999</v>
      </c>
      <c r="E55" s="92">
        <v>4677.5983740000001</v>
      </c>
      <c r="F55" s="92">
        <v>4719.3614900000002</v>
      </c>
      <c r="G55" s="93">
        <f>IF(AND(F55&gt;0,E55&gt;0),(E55/F55%)-100,"x  ")</f>
        <v>-0.8849314910182926</v>
      </c>
    </row>
    <row r="56" spans="1:7" ht="7.5" customHeight="1" x14ac:dyDescent="0.2"/>
    <row r="57" spans="1:7" x14ac:dyDescent="0.2">
      <c r="A57" s="34" t="s">
        <v>156</v>
      </c>
    </row>
    <row r="58" spans="1:7" x14ac:dyDescent="0.2">
      <c r="A58" s="34" t="s">
        <v>183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6" priority="4">
      <formula>MOD(ROW(),2)=0</formula>
    </cfRule>
  </conditionalFormatting>
  <conditionalFormatting sqref="A7:G7">
    <cfRule type="expression" dxfId="5" priority="2">
      <formula>MOD(ROW(),2)=0</formula>
    </cfRule>
  </conditionalFormatting>
  <conditionalFormatting sqref="A30:G3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161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98</v>
      </c>
      <c r="C4" s="94" t="s">
        <v>99</v>
      </c>
      <c r="D4" s="94" t="s">
        <v>100</v>
      </c>
      <c r="E4" s="133" t="s">
        <v>168</v>
      </c>
      <c r="F4" s="133"/>
      <c r="G4" s="134"/>
    </row>
    <row r="5" spans="1:7" ht="24" customHeight="1" x14ac:dyDescent="0.2">
      <c r="A5" s="132"/>
      <c r="B5" s="131" t="s">
        <v>171</v>
      </c>
      <c r="C5" s="131"/>
      <c r="D5" s="131"/>
      <c r="E5" s="85" t="s">
        <v>171</v>
      </c>
      <c r="F5" s="85" t="s">
        <v>172</v>
      </c>
      <c r="G5" s="135" t="s">
        <v>157</v>
      </c>
    </row>
    <row r="6" spans="1:7" ht="17.25" customHeight="1" x14ac:dyDescent="0.2">
      <c r="A6" s="132"/>
      <c r="B6" s="131" t="s">
        <v>113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1109.5155480000001</v>
      </c>
      <c r="C8" s="89">
        <v>1039.375307</v>
      </c>
      <c r="D8" s="89">
        <v>1102.0185779999999</v>
      </c>
      <c r="E8" s="89">
        <v>3250.9094329999998</v>
      </c>
      <c r="F8" s="89">
        <v>3205.237689</v>
      </c>
      <c r="G8" s="90">
        <f>IF(AND(F8&gt;0,E8&gt;0),(E8/F8%)-100,"x  ")</f>
        <v>1.4249097393538079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978.81922199999997</v>
      </c>
      <c r="C10" s="89">
        <v>906.464204</v>
      </c>
      <c r="D10" s="89">
        <v>974.09655699999996</v>
      </c>
      <c r="E10" s="89">
        <v>2859.3799829999998</v>
      </c>
      <c r="F10" s="89">
        <v>2687.1145660000002</v>
      </c>
      <c r="G10" s="90">
        <f>IF(AND(F10&gt;0,E10&gt;0),(E10/F10%)-100,"x  ")</f>
        <v>6.4107954003774097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89">
        <f>SUM(B14:B30)</f>
        <v>569.10306899999989</v>
      </c>
      <c r="C12" s="89">
        <f>SUM(C14:C30)</f>
        <v>513.58009799999991</v>
      </c>
      <c r="D12" s="89">
        <f>SUM(D14:D30)</f>
        <v>552.52966000000015</v>
      </c>
      <c r="E12" s="89">
        <f>SUM(E14:E30)</f>
        <v>1635.2128270000001</v>
      </c>
      <c r="F12" s="89">
        <f>SUM(F14:F30)</f>
        <v>1628.0756590000003</v>
      </c>
      <c r="G12" s="90">
        <f>IF(AND(F12&gt;0,E12&gt;0),(E12/F12%)-100,"x  ")</f>
        <v>0.43838060968147374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100.764151</v>
      </c>
      <c r="C14" s="89">
        <v>99.124072999999996</v>
      </c>
      <c r="D14" s="89">
        <v>107.993691</v>
      </c>
      <c r="E14" s="89">
        <v>307.88191499999999</v>
      </c>
      <c r="F14" s="89">
        <v>298.322271</v>
      </c>
      <c r="G14" s="90">
        <f t="shared" ref="G14:G31" si="0">IF(AND(F14&gt;0,E14&gt;0),(E14/F14%)-100,"x  ")</f>
        <v>3.2044687672681249</v>
      </c>
    </row>
    <row r="15" spans="1:7" ht="12.75" customHeight="1" x14ac:dyDescent="0.2">
      <c r="A15" s="55" t="s">
        <v>52</v>
      </c>
      <c r="B15" s="89">
        <v>98.284863999999999</v>
      </c>
      <c r="C15" s="89">
        <v>91.936631000000006</v>
      </c>
      <c r="D15" s="89">
        <v>88.028369999999995</v>
      </c>
      <c r="E15" s="89">
        <v>278.249865</v>
      </c>
      <c r="F15" s="89">
        <v>288.573891</v>
      </c>
      <c r="G15" s="90">
        <f t="shared" si="0"/>
        <v>-3.5776022439951163</v>
      </c>
    </row>
    <row r="16" spans="1:7" ht="12.75" customHeight="1" x14ac:dyDescent="0.2">
      <c r="A16" s="55" t="s">
        <v>53</v>
      </c>
      <c r="B16" s="89">
        <v>5.4037889999999997</v>
      </c>
      <c r="C16" s="89">
        <v>5.3132640000000002</v>
      </c>
      <c r="D16" s="89">
        <v>5.8862870000000003</v>
      </c>
      <c r="E16" s="89">
        <v>16.603339999999999</v>
      </c>
      <c r="F16" s="89">
        <v>18.670078</v>
      </c>
      <c r="G16" s="90">
        <f t="shared" si="0"/>
        <v>-11.069787710581608</v>
      </c>
    </row>
    <row r="17" spans="1:7" ht="12.75" customHeight="1" x14ac:dyDescent="0.2">
      <c r="A17" s="55" t="s">
        <v>54</v>
      </c>
      <c r="B17" s="89">
        <v>129.71709200000001</v>
      </c>
      <c r="C17" s="89">
        <v>89.237588000000002</v>
      </c>
      <c r="D17" s="89">
        <v>138.00466900000001</v>
      </c>
      <c r="E17" s="89">
        <v>356.95934899999997</v>
      </c>
      <c r="F17" s="89">
        <v>347.00462299999998</v>
      </c>
      <c r="G17" s="90">
        <f t="shared" si="0"/>
        <v>2.8687588983504639</v>
      </c>
    </row>
    <row r="18" spans="1:7" ht="12.75" customHeight="1" x14ac:dyDescent="0.2">
      <c r="A18" s="55" t="s">
        <v>55</v>
      </c>
      <c r="B18" s="89">
        <v>76.796683999999999</v>
      </c>
      <c r="C18" s="89">
        <v>65.376824999999997</v>
      </c>
      <c r="D18" s="89">
        <v>65.880685</v>
      </c>
      <c r="E18" s="89">
        <v>208.054194</v>
      </c>
      <c r="F18" s="89">
        <v>215.20016000000001</v>
      </c>
      <c r="G18" s="90">
        <f t="shared" si="0"/>
        <v>-3.3206137021459625</v>
      </c>
    </row>
    <row r="19" spans="1:7" ht="12.75" customHeight="1" x14ac:dyDescent="0.2">
      <c r="A19" s="55" t="s">
        <v>56</v>
      </c>
      <c r="B19" s="89">
        <v>4.8475169999999999</v>
      </c>
      <c r="C19" s="89">
        <v>5.4125579999999998</v>
      </c>
      <c r="D19" s="89">
        <v>6.2389190000000001</v>
      </c>
      <c r="E19" s="89">
        <v>16.498994</v>
      </c>
      <c r="F19" s="89">
        <v>18.945294000000001</v>
      </c>
      <c r="G19" s="90">
        <f t="shared" si="0"/>
        <v>-12.91244147491193</v>
      </c>
    </row>
    <row r="20" spans="1:7" ht="12.75" customHeight="1" x14ac:dyDescent="0.2">
      <c r="A20" s="55" t="s">
        <v>57</v>
      </c>
      <c r="B20" s="89">
        <v>12.381122</v>
      </c>
      <c r="C20" s="89">
        <v>10.225599000000001</v>
      </c>
      <c r="D20" s="89">
        <v>8.0741379999999996</v>
      </c>
      <c r="E20" s="89">
        <v>30.680859000000002</v>
      </c>
      <c r="F20" s="89">
        <v>27.068743000000001</v>
      </c>
      <c r="G20" s="90">
        <f t="shared" si="0"/>
        <v>13.344232497238607</v>
      </c>
    </row>
    <row r="21" spans="1:7" ht="12.75" customHeight="1" x14ac:dyDescent="0.2">
      <c r="A21" s="55" t="s">
        <v>58</v>
      </c>
      <c r="B21" s="89">
        <v>11.842926</v>
      </c>
      <c r="C21" s="89">
        <v>10.648819</v>
      </c>
      <c r="D21" s="89">
        <v>8.3828940000000003</v>
      </c>
      <c r="E21" s="89">
        <v>30.874638999999998</v>
      </c>
      <c r="F21" s="89">
        <v>23.040665000000001</v>
      </c>
      <c r="G21" s="90">
        <f t="shared" si="0"/>
        <v>34.00064190855602</v>
      </c>
    </row>
    <row r="22" spans="1:7" ht="12.75" customHeight="1" x14ac:dyDescent="0.2">
      <c r="A22" s="55" t="s">
        <v>59</v>
      </c>
      <c r="B22" s="89">
        <v>40.213822</v>
      </c>
      <c r="C22" s="89">
        <v>48.056061</v>
      </c>
      <c r="D22" s="89">
        <v>34.267498000000003</v>
      </c>
      <c r="E22" s="89">
        <v>122.537381</v>
      </c>
      <c r="F22" s="89">
        <v>118.99562299999999</v>
      </c>
      <c r="G22" s="90">
        <f t="shared" si="0"/>
        <v>2.9763767025279577</v>
      </c>
    </row>
    <row r="23" spans="1:7" ht="12.75" customHeight="1" x14ac:dyDescent="0.2">
      <c r="A23" s="55" t="s">
        <v>60</v>
      </c>
      <c r="B23" s="89">
        <v>18.483598000000001</v>
      </c>
      <c r="C23" s="89">
        <v>19.225580000000001</v>
      </c>
      <c r="D23" s="89">
        <v>15.537573999999999</v>
      </c>
      <c r="E23" s="89">
        <v>53.246752000000001</v>
      </c>
      <c r="F23" s="89">
        <v>60.754213999999997</v>
      </c>
      <c r="G23" s="90">
        <f t="shared" si="0"/>
        <v>-12.357104973821237</v>
      </c>
    </row>
    <row r="24" spans="1:7" ht="12.75" customHeight="1" x14ac:dyDescent="0.2">
      <c r="A24" s="55" t="s">
        <v>61</v>
      </c>
      <c r="B24" s="89">
        <v>51.482813999999998</v>
      </c>
      <c r="C24" s="89">
        <v>50.367201999999999</v>
      </c>
      <c r="D24" s="89">
        <v>52.158983999999997</v>
      </c>
      <c r="E24" s="89">
        <v>154.00899999999999</v>
      </c>
      <c r="F24" s="89">
        <v>152.10383100000001</v>
      </c>
      <c r="G24" s="90">
        <f t="shared" si="0"/>
        <v>1.252545046021865</v>
      </c>
    </row>
    <row r="25" spans="1:7" ht="12.75" customHeight="1" x14ac:dyDescent="0.2">
      <c r="A25" s="55" t="s">
        <v>71</v>
      </c>
      <c r="B25" s="89">
        <v>4.4982009999999999</v>
      </c>
      <c r="C25" s="89">
        <v>3.5039319999999998</v>
      </c>
      <c r="D25" s="89">
        <v>6.8436170000000001</v>
      </c>
      <c r="E25" s="89">
        <v>14.845750000000001</v>
      </c>
      <c r="F25" s="89">
        <v>17.528829999999999</v>
      </c>
      <c r="G25" s="90">
        <f t="shared" si="0"/>
        <v>-15.306669070325839</v>
      </c>
    </row>
    <row r="26" spans="1:7" ht="12.75" customHeight="1" x14ac:dyDescent="0.2">
      <c r="A26" s="55" t="s">
        <v>185</v>
      </c>
      <c r="B26" s="89">
        <v>1.747417</v>
      </c>
      <c r="C26" s="89">
        <v>2.045353</v>
      </c>
      <c r="D26" s="89">
        <v>2.9693040000000002</v>
      </c>
      <c r="E26" s="89">
        <v>6.7620740000000001</v>
      </c>
      <c r="F26" s="89">
        <v>6.3998419999999996</v>
      </c>
      <c r="G26" s="90">
        <f t="shared" si="0"/>
        <v>5.6600147316136855</v>
      </c>
    </row>
    <row r="27" spans="1:7" ht="12.75" customHeight="1" x14ac:dyDescent="0.2">
      <c r="A27" s="55" t="s">
        <v>64</v>
      </c>
      <c r="B27" s="89">
        <v>4.8337680000000001</v>
      </c>
      <c r="C27" s="89">
        <v>4.8048010000000003</v>
      </c>
      <c r="D27" s="89">
        <v>4.4951309999999998</v>
      </c>
      <c r="E27" s="89">
        <v>14.133699999999999</v>
      </c>
      <c r="F27" s="89">
        <v>11.567717</v>
      </c>
      <c r="G27" s="90">
        <f t="shared" si="0"/>
        <v>22.182276762130329</v>
      </c>
    </row>
    <row r="28" spans="1:7" ht="12.75" customHeight="1" x14ac:dyDescent="0.2">
      <c r="A28" s="55" t="s">
        <v>65</v>
      </c>
      <c r="B28" s="89">
        <v>6.1127979999999997</v>
      </c>
      <c r="C28" s="89">
        <v>6.1020430000000001</v>
      </c>
      <c r="D28" s="89">
        <v>6.6828599999999998</v>
      </c>
      <c r="E28" s="89">
        <v>18.897701000000001</v>
      </c>
      <c r="F28" s="89">
        <v>17.992483</v>
      </c>
      <c r="G28" s="90">
        <f t="shared" si="0"/>
        <v>5.0310899279437962</v>
      </c>
    </row>
    <row r="29" spans="1:7" ht="12.75" customHeight="1" x14ac:dyDescent="0.2">
      <c r="A29" s="55" t="s">
        <v>62</v>
      </c>
      <c r="B29" s="89">
        <v>0.42363600000000001</v>
      </c>
      <c r="C29" s="89">
        <v>0.49307000000000001</v>
      </c>
      <c r="D29" s="89">
        <v>0.25660500000000003</v>
      </c>
      <c r="E29" s="89">
        <v>1.173311</v>
      </c>
      <c r="F29" s="89">
        <v>2.1381610000000002</v>
      </c>
      <c r="G29" s="90">
        <f t="shared" si="0"/>
        <v>-45.125226771978355</v>
      </c>
    </row>
    <row r="30" spans="1:7" ht="12.75" customHeight="1" x14ac:dyDescent="0.2">
      <c r="A30" s="55" t="s">
        <v>63</v>
      </c>
      <c r="B30" s="89">
        <v>1.2688699999999999</v>
      </c>
      <c r="C30" s="89">
        <v>1.706699</v>
      </c>
      <c r="D30" s="89">
        <v>0.828434</v>
      </c>
      <c r="E30" s="89">
        <v>3.8040029999999998</v>
      </c>
      <c r="F30" s="89">
        <v>3.7692329999999998</v>
      </c>
      <c r="G30" s="90">
        <f t="shared" si="0"/>
        <v>0.92246884180416089</v>
      </c>
    </row>
    <row r="31" spans="1:7" ht="12.75" customHeight="1" x14ac:dyDescent="0.2">
      <c r="A31" s="55" t="s">
        <v>66</v>
      </c>
      <c r="B31" s="89">
        <f>B10-B12</f>
        <v>409.71615300000008</v>
      </c>
      <c r="C31" s="89">
        <f>C10-C12</f>
        <v>392.88410600000009</v>
      </c>
      <c r="D31" s="89">
        <f>D10-D12</f>
        <v>421.56689699999981</v>
      </c>
      <c r="E31" s="89">
        <f>E10-E12</f>
        <v>1224.1671559999997</v>
      </c>
      <c r="F31" s="89">
        <f>F10-F12</f>
        <v>1059.0389069999999</v>
      </c>
      <c r="G31" s="90">
        <f t="shared" si="0"/>
        <v>15.59227408063488</v>
      </c>
    </row>
    <row r="32" spans="1:7" ht="12.75" customHeight="1" x14ac:dyDescent="0.2">
      <c r="A32" s="56" t="s">
        <v>23</v>
      </c>
      <c r="B32" s="104"/>
      <c r="C32" s="104"/>
      <c r="D32" s="104"/>
      <c r="E32" s="104"/>
      <c r="F32" s="104"/>
      <c r="G32" s="105"/>
    </row>
    <row r="33" spans="1:7" ht="12.75" customHeight="1" x14ac:dyDescent="0.2">
      <c r="A33" s="54" t="s">
        <v>67</v>
      </c>
      <c r="B33" s="89">
        <v>111.890399</v>
      </c>
      <c r="C33" s="89">
        <v>85.475227000000004</v>
      </c>
      <c r="D33" s="89">
        <v>121.013246</v>
      </c>
      <c r="E33" s="89">
        <v>318.378872</v>
      </c>
      <c r="F33" s="89">
        <v>275.31660299999999</v>
      </c>
      <c r="G33" s="90">
        <f t="shared" ref="G33:G43" si="1">IF(AND(F33&gt;0,E33&gt;0),(E33/F33%)-100,"x  ")</f>
        <v>15.640999682100542</v>
      </c>
    </row>
    <row r="34" spans="1:7" ht="12.75" customHeight="1" x14ac:dyDescent="0.2">
      <c r="A34" s="55" t="s">
        <v>68</v>
      </c>
      <c r="B34" s="89">
        <v>123.579151</v>
      </c>
      <c r="C34" s="89">
        <v>130.592309</v>
      </c>
      <c r="D34" s="89">
        <v>116.884816</v>
      </c>
      <c r="E34" s="89">
        <v>371.05627600000003</v>
      </c>
      <c r="F34" s="89">
        <v>328.10307799999998</v>
      </c>
      <c r="G34" s="90">
        <f t="shared" si="1"/>
        <v>13.091373071483346</v>
      </c>
    </row>
    <row r="35" spans="1:7" ht="12.75" customHeight="1" x14ac:dyDescent="0.2">
      <c r="A35" s="55" t="s">
        <v>69</v>
      </c>
      <c r="B35" s="89">
        <v>61.313529000000003</v>
      </c>
      <c r="C35" s="89">
        <v>59.806258</v>
      </c>
      <c r="D35" s="89">
        <v>60.304468</v>
      </c>
      <c r="E35" s="89">
        <v>181.42425499999999</v>
      </c>
      <c r="F35" s="89">
        <v>151.734295</v>
      </c>
      <c r="G35" s="90">
        <f t="shared" si="1"/>
        <v>19.567072822923777</v>
      </c>
    </row>
    <row r="36" spans="1:7" ht="12.75" customHeight="1" x14ac:dyDescent="0.2">
      <c r="A36" s="55" t="s">
        <v>70</v>
      </c>
      <c r="B36" s="89">
        <v>46.625551000000002</v>
      </c>
      <c r="C36" s="89">
        <v>42.190615000000001</v>
      </c>
      <c r="D36" s="89">
        <v>46.078944999999997</v>
      </c>
      <c r="E36" s="89">
        <v>134.89511100000001</v>
      </c>
      <c r="F36" s="89">
        <v>123.063334</v>
      </c>
      <c r="G36" s="90">
        <f t="shared" si="1"/>
        <v>9.6143803482522401</v>
      </c>
    </row>
    <row r="37" spans="1:7" ht="12.75" customHeight="1" x14ac:dyDescent="0.2">
      <c r="A37" s="55" t="s">
        <v>73</v>
      </c>
      <c r="B37" s="89">
        <v>25.035613999999999</v>
      </c>
      <c r="C37" s="89">
        <v>26.694233000000001</v>
      </c>
      <c r="D37" s="89">
        <v>28.731755</v>
      </c>
      <c r="E37" s="89">
        <v>80.461601999999999</v>
      </c>
      <c r="F37" s="89">
        <v>66.718817000000001</v>
      </c>
      <c r="G37" s="90">
        <f t="shared" si="1"/>
        <v>20.598064561006836</v>
      </c>
    </row>
    <row r="38" spans="1:7" ht="12.75" customHeight="1" x14ac:dyDescent="0.2">
      <c r="A38" s="55" t="s">
        <v>155</v>
      </c>
      <c r="B38" s="89">
        <v>2.6919870000000001</v>
      </c>
      <c r="C38" s="89">
        <v>4.001042</v>
      </c>
      <c r="D38" s="89">
        <v>4.5361710000000004</v>
      </c>
      <c r="E38" s="89">
        <v>11.229200000000001</v>
      </c>
      <c r="F38" s="89">
        <v>8.9054110000000009</v>
      </c>
      <c r="G38" s="90">
        <f t="shared" si="1"/>
        <v>26.094124122962995</v>
      </c>
    </row>
    <row r="39" spans="1:7" ht="12.75" customHeight="1" x14ac:dyDescent="0.2">
      <c r="A39" s="55" t="s">
        <v>72</v>
      </c>
      <c r="B39" s="89">
        <v>5.3846860000000003</v>
      </c>
      <c r="C39" s="89">
        <v>6.1441730000000003</v>
      </c>
      <c r="D39" s="89">
        <v>8.5964200000000002</v>
      </c>
      <c r="E39" s="89">
        <v>20.125278999999999</v>
      </c>
      <c r="F39" s="89">
        <v>13.788964999999999</v>
      </c>
      <c r="G39" s="90">
        <f>IF(AND(F39&gt;0,E39&gt;0),(E39/F39%)-100,"x  ")</f>
        <v>45.952063842355102</v>
      </c>
    </row>
    <row r="40" spans="1:7" ht="12.75" customHeight="1" x14ac:dyDescent="0.2">
      <c r="A40" s="55" t="s">
        <v>74</v>
      </c>
      <c r="B40" s="89">
        <v>20.372171999999999</v>
      </c>
      <c r="C40" s="89">
        <v>23.389897999999999</v>
      </c>
      <c r="D40" s="89">
        <v>20.106735</v>
      </c>
      <c r="E40" s="89">
        <v>63.868805000000002</v>
      </c>
      <c r="F40" s="89">
        <v>56.197685999999997</v>
      </c>
      <c r="G40" s="90">
        <f t="shared" si="1"/>
        <v>13.650239976073038</v>
      </c>
    </row>
    <row r="41" spans="1:7" ht="12.75" customHeight="1" x14ac:dyDescent="0.2">
      <c r="A41" s="55" t="s">
        <v>75</v>
      </c>
      <c r="B41" s="89">
        <v>9.0948589999999996</v>
      </c>
      <c r="C41" s="89">
        <v>9.0832490000000004</v>
      </c>
      <c r="D41" s="89">
        <v>11.317062</v>
      </c>
      <c r="E41" s="89">
        <v>29.495170000000002</v>
      </c>
      <c r="F41" s="89">
        <v>24.502219</v>
      </c>
      <c r="G41" s="90">
        <f t="shared" si="1"/>
        <v>20.377546213263386</v>
      </c>
    </row>
    <row r="42" spans="1:7" ht="12.75" customHeight="1" x14ac:dyDescent="0.2">
      <c r="A42" s="55" t="s">
        <v>76</v>
      </c>
      <c r="B42" s="89">
        <v>3.728205</v>
      </c>
      <c r="C42" s="89">
        <v>5.5071019999999997</v>
      </c>
      <c r="D42" s="89">
        <v>3.9972789999999998</v>
      </c>
      <c r="E42" s="89">
        <v>13.232586</v>
      </c>
      <c r="F42" s="89">
        <v>10.708499</v>
      </c>
      <c r="G42" s="90">
        <f t="shared" si="1"/>
        <v>23.570875806217103</v>
      </c>
    </row>
    <row r="43" spans="1:7" ht="12.75" customHeight="1" x14ac:dyDescent="0.2">
      <c r="A43" s="58" t="s">
        <v>77</v>
      </c>
      <c r="B43" s="104">
        <f>B8-B10</f>
        <v>130.69632600000011</v>
      </c>
      <c r="C43" s="104">
        <f>C8-C10</f>
        <v>132.91110300000003</v>
      </c>
      <c r="D43" s="104">
        <f>D8-D10</f>
        <v>127.92202099999997</v>
      </c>
      <c r="E43" s="104">
        <f>E8-E10</f>
        <v>391.52945</v>
      </c>
      <c r="F43" s="104">
        <f>F8-F10</f>
        <v>518.12312299999985</v>
      </c>
      <c r="G43" s="105">
        <f t="shared" si="1"/>
        <v>-24.433125521788355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78</v>
      </c>
      <c r="B45" s="89">
        <v>18.526764</v>
      </c>
      <c r="C45" s="89">
        <v>16.686982</v>
      </c>
      <c r="D45" s="89">
        <v>23.861166000000001</v>
      </c>
      <c r="E45" s="89">
        <v>59.074911999999998</v>
      </c>
      <c r="F45" s="89">
        <v>63.172493000000003</v>
      </c>
      <c r="G45" s="90">
        <f>IF(AND(F45&gt;0,E45&gt;0),(E45/F45%)-100,"x  ")</f>
        <v>-6.4863373367266206</v>
      </c>
    </row>
    <row r="46" spans="1:7" ht="12.75" customHeight="1" x14ac:dyDescent="0.2">
      <c r="A46" s="56" t="s">
        <v>79</v>
      </c>
      <c r="B46" s="89">
        <v>35.543244000000001</v>
      </c>
      <c r="C46" s="89">
        <v>45.993358000000001</v>
      </c>
      <c r="D46" s="89">
        <v>36.435839000000001</v>
      </c>
      <c r="E46" s="89">
        <v>117.972441</v>
      </c>
      <c r="F46" s="89">
        <v>151.11854</v>
      </c>
      <c r="G46" s="90">
        <f>IF(AND(F46&gt;0,E46&gt;0),(E46/F46%)-100,"x  ")</f>
        <v>-21.93384014959382</v>
      </c>
    </row>
    <row r="47" spans="1:7" ht="12.75" customHeight="1" x14ac:dyDescent="0.2">
      <c r="A47" s="56" t="s">
        <v>80</v>
      </c>
      <c r="B47" s="89">
        <v>41.656658999999998</v>
      </c>
      <c r="C47" s="89">
        <v>40.533548000000003</v>
      </c>
      <c r="D47" s="89">
        <v>38.872373000000003</v>
      </c>
      <c r="E47" s="89">
        <v>121.06258</v>
      </c>
      <c r="F47" s="89">
        <v>126.036956</v>
      </c>
      <c r="G47" s="90">
        <f>IF(AND(F47&gt;0,E47&gt;0),(E47/F47%)-100,"x  ")</f>
        <v>-3.9467598693830723</v>
      </c>
    </row>
    <row r="48" spans="1:7" ht="12.75" customHeight="1" x14ac:dyDescent="0.2">
      <c r="A48" s="56" t="s">
        <v>81</v>
      </c>
      <c r="B48" s="89">
        <v>21.29288</v>
      </c>
      <c r="C48" s="89">
        <v>18.247147999999999</v>
      </c>
      <c r="D48" s="89">
        <v>17.219149999999999</v>
      </c>
      <c r="E48" s="89">
        <v>56.759177999999999</v>
      </c>
      <c r="F48" s="89">
        <v>137.748041</v>
      </c>
      <c r="G48" s="90">
        <f>IF(AND(F48&gt;0,E48&gt;0),(E48/F48%)-100,"x  ")</f>
        <v>-58.794929069082009</v>
      </c>
    </row>
    <row r="49" spans="1:7" ht="12.75" customHeight="1" x14ac:dyDescent="0.2">
      <c r="A49" s="57" t="s">
        <v>82</v>
      </c>
      <c r="B49" s="89">
        <v>24.108688000000001</v>
      </c>
      <c r="C49" s="89">
        <v>26.95223</v>
      </c>
      <c r="D49" s="89">
        <v>32.780670000000001</v>
      </c>
      <c r="E49" s="89">
        <v>83.841588000000002</v>
      </c>
      <c r="F49" s="89">
        <v>88.787689999999998</v>
      </c>
      <c r="G49" s="90">
        <f>IF(AND(F49&gt;0,E49&gt;0),(E49/F49%)-100,"x  ")</f>
        <v>-5.5707069302061996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83</v>
      </c>
      <c r="B51" s="89">
        <v>2.5561289999999999</v>
      </c>
      <c r="C51" s="89">
        <v>3.1615410000000002</v>
      </c>
      <c r="D51" s="89">
        <v>6.8516349999999999</v>
      </c>
      <c r="E51" s="89">
        <v>12.569305</v>
      </c>
      <c r="F51" s="89">
        <v>18.125471000000001</v>
      </c>
      <c r="G51" s="90">
        <f>IF(AND(F51&gt;0,E51&gt;0),(E51/F51%)-100,"x  ")</f>
        <v>-30.653912386607786</v>
      </c>
    </row>
    <row r="52" spans="1:7" ht="12.75" customHeight="1" x14ac:dyDescent="0.2">
      <c r="A52" s="58" t="s">
        <v>130</v>
      </c>
      <c r="B52" s="89">
        <v>1.278562</v>
      </c>
      <c r="C52" s="89">
        <v>2.1337320000000002</v>
      </c>
      <c r="D52" s="89">
        <v>7.2248460000000003</v>
      </c>
      <c r="E52" s="89">
        <v>10.63714</v>
      </c>
      <c r="F52" s="89">
        <v>4.9619730000000004</v>
      </c>
      <c r="G52" s="90">
        <f>IF(AND(F52&gt;0,E52&gt;0),(E52/F52%)-100,"x  ")</f>
        <v>114.37319388880189</v>
      </c>
    </row>
    <row r="53" spans="1:7" ht="12.75" customHeight="1" x14ac:dyDescent="0.2">
      <c r="A53" s="58" t="s">
        <v>84</v>
      </c>
      <c r="B53" s="89">
        <v>7.766254</v>
      </c>
      <c r="C53" s="89">
        <v>8.6685649999999992</v>
      </c>
      <c r="D53" s="89">
        <v>8.8103800000000003</v>
      </c>
      <c r="E53" s="89">
        <v>25.245199</v>
      </c>
      <c r="F53" s="89">
        <v>24.388407999999998</v>
      </c>
      <c r="G53" s="90">
        <f>IF(AND(F53&gt;0,E53&gt;0),(E53/F53%)-100,"x  ")</f>
        <v>3.5131075386306492</v>
      </c>
    </row>
    <row r="54" spans="1:7" ht="12.75" customHeight="1" x14ac:dyDescent="0.2">
      <c r="A54" s="59" t="s">
        <v>85</v>
      </c>
      <c r="B54" s="89">
        <v>167.09638899999999</v>
      </c>
      <c r="C54" s="89">
        <v>195.31577300000001</v>
      </c>
      <c r="D54" s="89">
        <v>208.186927</v>
      </c>
      <c r="E54" s="89">
        <v>570.59908900000005</v>
      </c>
      <c r="F54" s="89">
        <v>639.72984899999994</v>
      </c>
      <c r="G54" s="90">
        <f>IF(AND(F54&gt;0,E54&gt;0),(E54/F54%)-100,"x  ")</f>
        <v>-10.806242683229854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86</v>
      </c>
      <c r="B56" s="89">
        <v>139.128468</v>
      </c>
      <c r="C56" s="89">
        <v>149.68928399999999</v>
      </c>
      <c r="D56" s="89">
        <v>161.66890599999999</v>
      </c>
      <c r="E56" s="89">
        <v>450.48665799999998</v>
      </c>
      <c r="F56" s="89">
        <v>417.46245199999998</v>
      </c>
      <c r="G56" s="90">
        <f>IF(AND(F56&gt;0,E56&gt;0),(E56/F56%)-100,"x  ")</f>
        <v>7.9107009125697232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87</v>
      </c>
      <c r="B58" s="89">
        <v>124.36111</v>
      </c>
      <c r="C58" s="89">
        <v>109.741321</v>
      </c>
      <c r="D58" s="89">
        <v>129.42638099999999</v>
      </c>
      <c r="E58" s="89">
        <v>363.52881200000002</v>
      </c>
      <c r="F58" s="89">
        <v>337.16437200000001</v>
      </c>
      <c r="G58" s="90">
        <f>IF(AND(F58&gt;0,E58&gt;0),(E58/F58%)-100,"x  ")</f>
        <v>7.8194620159925989</v>
      </c>
    </row>
    <row r="59" spans="1:7" ht="12.75" customHeight="1" x14ac:dyDescent="0.2">
      <c r="A59" s="53" t="s">
        <v>88</v>
      </c>
      <c r="B59" s="89">
        <v>7.9202070000000004</v>
      </c>
      <c r="C59" s="89">
        <v>33.948067999999999</v>
      </c>
      <c r="D59" s="89">
        <v>25.631352</v>
      </c>
      <c r="E59" s="89">
        <v>67.499627000000004</v>
      </c>
      <c r="F59" s="89">
        <v>62.632083999999999</v>
      </c>
      <c r="G59" s="90">
        <f>IF(AND(F59&gt;0,E59&gt;0),(E59/F59%)-100,"x  ")</f>
        <v>7.7716446414269171</v>
      </c>
    </row>
    <row r="60" spans="1:7" ht="12.75" customHeight="1" x14ac:dyDescent="0.2">
      <c r="A60" s="52" t="s">
        <v>131</v>
      </c>
      <c r="B60" s="95">
        <v>23.844685999999999</v>
      </c>
      <c r="C60" s="89">
        <v>37.662090999999997</v>
      </c>
      <c r="D60" s="89">
        <v>30.894577999999999</v>
      </c>
      <c r="E60" s="89">
        <v>92.401354999999995</v>
      </c>
      <c r="F60" s="89">
        <v>86.647136000000003</v>
      </c>
      <c r="G60" s="90">
        <f>IF(AND(F60&gt;0,E60&gt;0),(E60/F60%)-100,"x  ")</f>
        <v>6.64098003193088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89</v>
      </c>
      <c r="B62" s="89">
        <v>12.696451</v>
      </c>
      <c r="C62" s="89">
        <v>21.909177</v>
      </c>
      <c r="D62" s="89">
        <v>17.754086999999998</v>
      </c>
      <c r="E62" s="89">
        <v>52.359715000000001</v>
      </c>
      <c r="F62" s="89">
        <v>45.391741000000003</v>
      </c>
      <c r="G62" s="90">
        <f>IF(AND(F62&gt;0,E62&gt;0),(E62/F62%)-100,"x  ")</f>
        <v>15.350752904586756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90</v>
      </c>
      <c r="B64" s="89">
        <v>207.629425</v>
      </c>
      <c r="C64" s="89">
        <v>245.96142599999999</v>
      </c>
      <c r="D64" s="89">
        <v>260.832447</v>
      </c>
      <c r="E64" s="89">
        <v>714.42329800000005</v>
      </c>
      <c r="F64" s="89">
        <v>747.59381800000006</v>
      </c>
      <c r="G64" s="90">
        <f>IF(AND(F64&gt;0,E64&gt;0),(E64/F64%)-100,"x  ")</f>
        <v>-4.4369708792856812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91</v>
      </c>
      <c r="B66" s="89">
        <v>29.623591999999999</v>
      </c>
      <c r="C66" s="89">
        <v>27.511911999999999</v>
      </c>
      <c r="D66" s="89">
        <v>36.794581000000001</v>
      </c>
      <c r="E66" s="89">
        <v>93.930085000000005</v>
      </c>
      <c r="F66" s="89">
        <v>103.44055400000001</v>
      </c>
      <c r="G66" s="90">
        <f t="shared" ref="G66:G71" si="2">IF(AND(F66&gt;0,E66&gt;0),(E66/F66%)-100,"x  ")</f>
        <v>-9.1941396601568925</v>
      </c>
    </row>
    <row r="67" spans="1:7" ht="12.75" customHeight="1" x14ac:dyDescent="0.2">
      <c r="A67" s="58" t="s">
        <v>184</v>
      </c>
      <c r="B67" s="89">
        <v>72.871435000000005</v>
      </c>
      <c r="C67" s="89">
        <v>97.611908</v>
      </c>
      <c r="D67" s="89">
        <v>91.217326999999997</v>
      </c>
      <c r="E67" s="89">
        <v>261.70067</v>
      </c>
      <c r="F67" s="89">
        <v>234.02498199999999</v>
      </c>
      <c r="G67" s="90">
        <f t="shared" si="2"/>
        <v>11.825954547023542</v>
      </c>
    </row>
    <row r="68" spans="1:7" ht="12.75" customHeight="1" x14ac:dyDescent="0.2">
      <c r="A68" s="58" t="s">
        <v>92</v>
      </c>
      <c r="B68" s="89">
        <v>19.284327000000001</v>
      </c>
      <c r="C68" s="89">
        <v>19.77974</v>
      </c>
      <c r="D68" s="89">
        <v>47.778837000000003</v>
      </c>
      <c r="E68" s="89">
        <v>86.842904000000004</v>
      </c>
      <c r="F68" s="89">
        <v>112.390551</v>
      </c>
      <c r="G68" s="90">
        <f t="shared" si="2"/>
        <v>-22.73113422141688</v>
      </c>
    </row>
    <row r="69" spans="1:7" ht="12.75" customHeight="1" x14ac:dyDescent="0.2">
      <c r="A69" s="58" t="s">
        <v>93</v>
      </c>
      <c r="B69" s="89">
        <v>23.248495999999999</v>
      </c>
      <c r="C69" s="89">
        <v>20.286981000000001</v>
      </c>
      <c r="D69" s="89">
        <v>21.439411</v>
      </c>
      <c r="E69" s="89">
        <v>64.974888000000007</v>
      </c>
      <c r="F69" s="89">
        <v>62.971359</v>
      </c>
      <c r="G69" s="90">
        <f t="shared" si="2"/>
        <v>3.1816512011436799</v>
      </c>
    </row>
    <row r="70" spans="1:7" ht="12.75" customHeight="1" x14ac:dyDescent="0.2">
      <c r="A70" s="60" t="s">
        <v>132</v>
      </c>
      <c r="B70" s="89">
        <v>9.1018369999999997</v>
      </c>
      <c r="C70" s="89">
        <v>7.4843909999999996</v>
      </c>
      <c r="D70" s="89">
        <v>13.809637</v>
      </c>
      <c r="E70" s="89">
        <v>30.395865000000001</v>
      </c>
      <c r="F70" s="89">
        <v>33.420921</v>
      </c>
      <c r="G70" s="90">
        <f t="shared" si="2"/>
        <v>-9.0513843110427672</v>
      </c>
    </row>
    <row r="71" spans="1:7" ht="12.75" customHeight="1" x14ac:dyDescent="0.2">
      <c r="A71" s="61" t="s">
        <v>94</v>
      </c>
      <c r="B71" s="89">
        <v>18.916884</v>
      </c>
      <c r="C71" s="89">
        <v>12.489769000000001</v>
      </c>
      <c r="D71" s="89">
        <v>20.592279000000001</v>
      </c>
      <c r="E71" s="89">
        <v>51.998932000000003</v>
      </c>
      <c r="F71" s="89">
        <v>32.724389000000002</v>
      </c>
      <c r="G71" s="90">
        <f t="shared" si="2"/>
        <v>58.899626819617623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115</v>
      </c>
      <c r="B73" s="89">
        <v>7.4643199999999998</v>
      </c>
      <c r="C73" s="89">
        <v>10.602593000000001</v>
      </c>
      <c r="D73" s="89">
        <v>10.940861999999999</v>
      </c>
      <c r="E73" s="89">
        <v>29.007774999999999</v>
      </c>
      <c r="F73" s="89">
        <v>27.217406</v>
      </c>
      <c r="G73" s="90">
        <f>IF(AND(F73&gt;0,E73&gt;0),(E73/F73%)-100,"x  ")</f>
        <v>6.5780295153770254</v>
      </c>
    </row>
    <row r="74" spans="1:7" ht="24" x14ac:dyDescent="0.2">
      <c r="A74" s="63" t="s">
        <v>110</v>
      </c>
      <c r="B74" s="89">
        <v>1.1440459999999999</v>
      </c>
      <c r="C74" s="89">
        <v>2.432293</v>
      </c>
      <c r="D74" s="89">
        <v>2.249695</v>
      </c>
      <c r="E74" s="89">
        <v>5.8260339999999999</v>
      </c>
      <c r="F74" s="89">
        <v>5.2880549999999999</v>
      </c>
      <c r="G74" s="90">
        <f>IF(AND(F74&gt;0,E74&gt;0),(E74/F74%)-100,"x  ")</f>
        <v>10.173475881018632</v>
      </c>
    </row>
    <row r="75" spans="1:7" x14ac:dyDescent="0.2">
      <c r="A75" s="64" t="s">
        <v>46</v>
      </c>
      <c r="B75" s="96">
        <v>1528.4109800000001</v>
      </c>
      <c r="C75" s="92">
        <v>1522.5267980000001</v>
      </c>
      <c r="D75" s="92">
        <v>1626.6605959999999</v>
      </c>
      <c r="E75" s="92">
        <v>4677.5983740000001</v>
      </c>
      <c r="F75" s="92">
        <v>4719.3614900000002</v>
      </c>
      <c r="G75" s="93">
        <f>IF(AND(F75&gt;0,E75&gt;0),(E75/F75%)-100,"x  ")</f>
        <v>-0.8849314910182926</v>
      </c>
    </row>
    <row r="77" spans="1:7" x14ac:dyDescent="0.2">
      <c r="A77" s="34" t="s">
        <v>156</v>
      </c>
    </row>
    <row r="78" spans="1:7" x14ac:dyDescent="0.2">
      <c r="A78" s="34" t="s">
        <v>186</v>
      </c>
      <c r="B78" s="86"/>
      <c r="C78" s="86"/>
      <c r="D78" s="86"/>
      <c r="E78" s="86"/>
      <c r="F78" s="86"/>
      <c r="G78" s="86"/>
    </row>
    <row r="79" spans="1:7" x14ac:dyDescent="0.2">
      <c r="A79" s="34" t="s">
        <v>183</v>
      </c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68:G75 B67:G67 A8:G24 A26:G42 A44:G66 A43">
    <cfRule type="expression" dxfId="3" priority="4">
      <formula>MOD(ROW(),2)=0</formula>
    </cfRule>
  </conditionalFormatting>
  <conditionalFormatting sqref="A25:G25">
    <cfRule type="expression" dxfId="2" priority="3">
      <formula>MOD(ROW(),2)=0</formula>
    </cfRule>
  </conditionalFormatting>
  <conditionalFormatting sqref="A67">
    <cfRule type="expression" dxfId="1" priority="2">
      <formula>MOD(ROW(),2)=0</formula>
    </cfRule>
  </conditionalFormatting>
  <conditionalFormatting sqref="B43:G43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1/14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162</v>
      </c>
      <c r="B2" s="118"/>
      <c r="C2" s="118"/>
      <c r="D2" s="118"/>
      <c r="E2" s="118"/>
      <c r="F2" s="118"/>
      <c r="G2" s="118"/>
    </row>
    <row r="3" spans="1:7" x14ac:dyDescent="0.2">
      <c r="A3" s="118" t="s">
        <v>173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174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workbookViewId="0">
      <selection activeCell="B40" sqref="B40:B48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163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95</v>
      </c>
      <c r="B3" s="141" t="s">
        <v>96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175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4671.7723400000004</v>
      </c>
      <c r="C9" s="98"/>
      <c r="D9" s="97">
        <v>4719.3614900000002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2014</v>
      </c>
      <c r="C10" s="20">
        <v>2014</v>
      </c>
      <c r="D10" s="12">
        <v>2013</v>
      </c>
      <c r="E10" s="12">
        <v>2013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371.05627600000003</v>
      </c>
      <c r="C11" s="82">
        <f t="shared" ref="C11:C25" si="0">IF(B$8&gt;0,B11/B$8*100,0)</f>
        <v>0</v>
      </c>
      <c r="D11" s="83">
        <v>328.10307799999998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176</v>
      </c>
      <c r="B12" s="81">
        <v>363.52881200000002</v>
      </c>
      <c r="C12" s="84">
        <f t="shared" si="0"/>
        <v>0</v>
      </c>
      <c r="D12" s="83">
        <v>337.16437200000001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1">
        <v>356.95934899999997</v>
      </c>
      <c r="C13" s="84">
        <f t="shared" si="0"/>
        <v>0</v>
      </c>
      <c r="D13" s="83">
        <v>347.00462299999998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177</v>
      </c>
      <c r="B14" s="81">
        <v>318.378872</v>
      </c>
      <c r="C14" s="84">
        <f t="shared" si="0"/>
        <v>0</v>
      </c>
      <c r="D14" s="83">
        <v>275.31660299999999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178</v>
      </c>
      <c r="B15" s="81">
        <v>307.88191499999999</v>
      </c>
      <c r="C15" s="84">
        <f t="shared" si="0"/>
        <v>0</v>
      </c>
      <c r="D15" s="83">
        <v>298.322271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278.249865</v>
      </c>
      <c r="C16" s="84">
        <f t="shared" si="0"/>
        <v>0</v>
      </c>
      <c r="D16" s="83">
        <v>288.573891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179</v>
      </c>
      <c r="B17" s="81">
        <v>245.212436</v>
      </c>
      <c r="C17" s="84">
        <f t="shared" si="0"/>
        <v>0</v>
      </c>
      <c r="D17" s="83">
        <v>214.960666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208.054194</v>
      </c>
      <c r="C18" s="84">
        <f t="shared" si="0"/>
        <v>0</v>
      </c>
      <c r="D18" s="83">
        <v>215.20016000000001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69</v>
      </c>
      <c r="B19" s="81">
        <v>181.42425499999999</v>
      </c>
      <c r="C19" s="84">
        <f t="shared" si="0"/>
        <v>0</v>
      </c>
      <c r="D19" s="83">
        <v>151.734295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61</v>
      </c>
      <c r="B20" s="81">
        <v>154.00899999999999</v>
      </c>
      <c r="C20" s="84">
        <f t="shared" si="0"/>
        <v>0</v>
      </c>
      <c r="D20" s="83">
        <v>152.10383100000001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70</v>
      </c>
      <c r="B21" s="81">
        <v>134.89511100000001</v>
      </c>
      <c r="C21" s="84">
        <f t="shared" si="0"/>
        <v>0</v>
      </c>
      <c r="D21" s="83">
        <v>123.063334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59</v>
      </c>
      <c r="B22" s="81">
        <v>122.537381</v>
      </c>
      <c r="C22" s="84">
        <f t="shared" si="0"/>
        <v>0</v>
      </c>
      <c r="D22" s="83">
        <v>118.99562299999999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80</v>
      </c>
      <c r="B23" s="81">
        <v>121.06258</v>
      </c>
      <c r="C23" s="84">
        <f t="shared" si="0"/>
        <v>0</v>
      </c>
      <c r="D23" s="83">
        <v>126.036956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180</v>
      </c>
      <c r="B24" s="81">
        <v>117.972441</v>
      </c>
      <c r="C24" s="84">
        <f t="shared" si="0"/>
        <v>0</v>
      </c>
      <c r="D24" s="83">
        <v>151.11854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181</v>
      </c>
      <c r="B25" s="81">
        <v>86.842904000000004</v>
      </c>
      <c r="C25" s="84">
        <f t="shared" si="0"/>
        <v>0</v>
      </c>
      <c r="D25" s="83">
        <v>112.390551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97</v>
      </c>
      <c r="B27" s="81">
        <f>B9-(SUM(B11:B25))</f>
        <v>1303.7069490000013</v>
      </c>
      <c r="C27" s="84">
        <f>IF(B$8&gt;0,B27/B$8*100,0)</f>
        <v>0</v>
      </c>
      <c r="D27" s="83">
        <f>D9-(SUM(D11:D25))</f>
        <v>1479.2726960000005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151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2014</v>
      </c>
      <c r="C36" s="6">
        <v>2013</v>
      </c>
      <c r="D36" s="6">
        <v>2012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98</v>
      </c>
      <c r="B37" s="99">
        <f t="shared" ref="B37:B39" si="2">IF(F37=0,"",F37)</f>
        <v>1528.4109800000001</v>
      </c>
      <c r="C37" s="100">
        <v>1543.948502</v>
      </c>
      <c r="D37" s="100">
        <v>1364.0933540000001</v>
      </c>
      <c r="E37" s="28"/>
      <c r="F37" s="101">
        <v>1528.4109800000001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99</v>
      </c>
      <c r="B38" s="99">
        <f t="shared" si="2"/>
        <v>1522.5267980000001</v>
      </c>
      <c r="C38" s="100">
        <v>1603.963321</v>
      </c>
      <c r="D38" s="100">
        <v>1417.2305610000001</v>
      </c>
      <c r="E38" s="12"/>
      <c r="F38" s="101">
        <v>1522.5267980000001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100</v>
      </c>
      <c r="B39" s="99">
        <f t="shared" si="2"/>
        <v>1626.6605959999999</v>
      </c>
      <c r="C39" s="100">
        <v>1571.4496670000001</v>
      </c>
      <c r="D39" s="100">
        <v>1632.0399669999999</v>
      </c>
      <c r="E39" s="12"/>
      <c r="F39" s="101">
        <v>1626.6605959999999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101</v>
      </c>
      <c r="B40" s="99"/>
      <c r="C40" s="100">
        <v>1652.2487100000001</v>
      </c>
      <c r="D40" s="100">
        <v>1585.6226489999999</v>
      </c>
      <c r="E40" s="12"/>
      <c r="F40" s="101">
        <v>0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102</v>
      </c>
      <c r="B41" s="99"/>
      <c r="C41" s="100">
        <v>1581.874536</v>
      </c>
      <c r="D41" s="100">
        <v>1606.7078039999999</v>
      </c>
      <c r="E41" s="12"/>
      <c r="F41" s="101">
        <v>0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103</v>
      </c>
      <c r="B42" s="99"/>
      <c r="C42" s="100">
        <v>1461.4522219999999</v>
      </c>
      <c r="D42" s="100">
        <v>1659.2068650000001</v>
      </c>
      <c r="E42" s="20"/>
      <c r="F42" s="101">
        <v>0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104</v>
      </c>
      <c r="B43" s="99"/>
      <c r="C43" s="100">
        <v>1659.1775729999999</v>
      </c>
      <c r="D43" s="100">
        <v>1628.598538</v>
      </c>
      <c r="E43" s="20"/>
      <c r="F43" s="101">
        <v>0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105</v>
      </c>
      <c r="B44" s="102"/>
      <c r="C44" s="100">
        <v>1548.1533380000001</v>
      </c>
      <c r="D44" s="100">
        <v>1633.0934930000001</v>
      </c>
      <c r="E44" s="20"/>
      <c r="F44" s="101">
        <v>0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106</v>
      </c>
      <c r="B45" s="102"/>
      <c r="C45" s="100">
        <v>1590.4518599999999</v>
      </c>
      <c r="D45" s="100">
        <v>1456.9730569999999</v>
      </c>
      <c r="E45" s="20"/>
      <c r="F45" s="101"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107</v>
      </c>
      <c r="B46" s="102"/>
      <c r="C46" s="100">
        <v>1744.210169</v>
      </c>
      <c r="D46" s="100">
        <v>1594.5664260000001</v>
      </c>
      <c r="E46" s="20"/>
      <c r="F46" s="101"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108</v>
      </c>
      <c r="B47" s="102"/>
      <c r="C47" s="100">
        <v>1523.2251650000001</v>
      </c>
      <c r="D47" s="100">
        <v>1776.7949960000001</v>
      </c>
      <c r="E47" s="28"/>
      <c r="F47" s="101">
        <v>0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109</v>
      </c>
      <c r="B48" s="102"/>
      <c r="C48" s="100">
        <v>1493.689922</v>
      </c>
      <c r="D48" s="100">
        <v>1469.6941179999999</v>
      </c>
      <c r="E48" s="30"/>
      <c r="F48" s="103">
        <v>0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2019-08-19T06:45:09Z</dcterms:modified>
  <cp:category>LIS-Bericht</cp:category>
</cp:coreProperties>
</file>