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8" i="9" l="1"/>
  <c r="B47" i="9"/>
  <c r="B46" i="9"/>
  <c r="B45" i="9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1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<sst xmlns="http://schemas.openxmlformats.org/spreadsheetml/2006/main" count="226" uniqueCount="187">
  <si>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</si>
  <si>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</si>
  <si>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</si>
  <si>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</si>
  <si>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</si>
  <si>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</si>
  <si>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</si>
  <si>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</si>
  <si>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</si>
  <si>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</si>
  <si>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</si>
  <si>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</si>
  <si>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</si>
  <si>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</si>
  <si>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</si>
  <si>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</si>
  <si>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</si>
  <si>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</si>
  <si>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</si>
  <si>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</si>
  <si>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</si>
  <si>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</si>
  <si>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</si>
  <si>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</si>
  <si>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</si>
  <si>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</si>
  <si>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</si>
  <si>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</si>
  <si>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</si>
  <si>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</si>
  <si>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</si>
  <si>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</si>
  <si>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</si>
  <si>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</si>
  <si>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</si>
  <si>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</si>
  <si>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</si>
  <si>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</si>
  <si>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</si>
  <si>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</si>
  <si>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</si>
  <si>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</si>
  <si>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</si>
  <si>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</si>
  <si>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</si>
  <si>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</si>
  <si>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</si>
  <si>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</si>
  <si>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</si>
  <si>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</si>
  <si>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</si>
  <si>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</si>
  <si>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</si>
  <si>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</si>
  <si>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</si>
  <si>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</si>
  <si>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</si>
  <si>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</si>
  <si>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</si>
  <si>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</si>
  <si>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</si>
  <si>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</si>
  <si>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</si>
  <si>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</si>
  <si>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</si>
  <si>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</si>
  <si>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</si>
  <si>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</si>
  <si>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</si>
  <si>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</si>
  <si>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</si>
  <si>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</si>
  <si>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</si>
  <si>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</si>
  <si>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</si>
  <si>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</si>
  <si>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</si>
  <si>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</si>
  <si>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</si>
  <si>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</si>
  <si>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</si>
  <si>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</si>
  <si>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</si>
  <si>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</si>
  <si>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</si>
  <si>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</si>
  <si>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</si>
  <si>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</si>
  <si>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</si>
  <si>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</si>
  <si>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</si>
  <si>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</si>
  <si>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</si>
  <si>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</si>
  <si>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</si>
  <si>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</si>
  <si>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</si>
  <si>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</si>
  <si>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</si>
  <si>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</si>
  <si>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</si>
  <si>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</si>
  <si>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</si>
  <si>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</si>
  <si>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</si>
  <si>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</si>
  <si>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</si>
  <si>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</si>
  <si>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</si>
  <si>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</si>
  <si>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</si>
  <si>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</si>
  <si>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</si>
  <si>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</si>
  <si>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</si>
  <si>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</si>
  <si>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</si>
  <si>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</si>
  <si>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</si>
  <si>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</si>
  <si>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</si>
  <si>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</si>
  <si>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</si>
  <si>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</si>
  <si>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</si>
  <si>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</si>
  <si>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</si>
  <si>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</si>
  <si>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</si>
  <si>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</si>
  <si>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</si>
  <si>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</si>
  <si>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</si>
  <si>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</si>
  <si>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</si>
  <si>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</si>
  <si>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</si>
  <si>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</si>
  <si>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</si>
  <si>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</si>
  <si>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</si>
  <si>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</si>
  <si>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</si>
  <si>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</si>
  <si>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</si>
  <si>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</si>
  <si>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</si>
  <si>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</si>
  <si>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</si>
  <si>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</si>
  <si>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</si>
  <si>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</si>
  <si>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</si>
  <si>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</si>
  <si>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</si>
  <si>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</si>
  <si>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</si>
  <si>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</si>
  <si>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</si>
  <si>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</si>
  <si>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</si>
  <si>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</si>
  <si>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</si>
  <si>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</si>
  <si>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</si>
  <si>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</si>
  <si>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4/14 SH</t>
  </si>
  <si>
    <t>4. Quartal 2014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</si>
  <si>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</si>
  <si>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</si>
  <si>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</si>
  <si>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</si>
  <si>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</si>
  <si>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</si>
  <si>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</si>
  <si>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2012 bis 2014 im Monatsvergleich</t>
  </si>
  <si>
    <t>Januar - Dezember 2014</t>
  </si>
  <si>
    <t>Verein.Staaten (USA)</t>
  </si>
  <si>
    <t>Frankreich</t>
  </si>
  <si>
    <t>Vereinigt.Königreich</t>
  </si>
  <si>
    <t>China, Volksrepublik</t>
  </si>
  <si>
    <t>Israel</t>
  </si>
  <si>
    <t>Korea, Republik</t>
  </si>
  <si>
    <t>2. Ausfuhr des Landes Schleswig-Holstein in den Jahren 2012 bis 2014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</si>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</sst>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1364.0933540000001</c:v>
                </c:pt>
                <c:pt idx="1">
                  <c:v>1417.2305610000001</c:v>
                </c:pt>
                <c:pt idx="2">
                  <c:v>1632.0399669999999</c:v>
                </c:pt>
                <c:pt idx="3">
                  <c:v>1585.6226489999999</c:v>
                </c:pt>
                <c:pt idx="4">
                  <c:v>1606.7078039999999</c:v>
                </c:pt>
                <c:pt idx="5">
                  <c:v>1659.2068650000001</c:v>
                </c:pt>
                <c:pt idx="6">
                  <c:v>1628.598538</c:v>
                </c:pt>
                <c:pt idx="7">
                  <c:v>1633.0934930000001</c:v>
                </c:pt>
                <c:pt idx="8">
                  <c:v>1456.9730569999999</c:v>
                </c:pt>
                <c:pt idx="9">
                  <c:v>1594.5664260000001</c:v>
                </c:pt>
                <c:pt idx="10">
                  <c:v>1776.7949960000001</c:v>
                </c:pt>
                <c:pt idx="11">
                  <c:v>1469.6941179999999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13152"/>
        <c:axId val="68115072"/>
      </c:lineChart>
      <c:catAx>
        <c:axId val="681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15072"/>
        <c:crosses val="autoZero"/>
        <c:auto val="1"/>
        <c:lblAlgn val="ctr"/>
        <c:lblOffset val="100"/>
        <c:noMultiLvlLbl val="0"/>
      </c:catAx>
      <c:valAx>
        <c:axId val="681150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1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Israel</c:v>
                </c:pt>
                <c:pt idx="10">
                  <c:v>Österreich</c:v>
                </c:pt>
                <c:pt idx="11">
                  <c:v>Schweden</c:v>
                </c:pt>
                <c:pt idx="12">
                  <c:v>Spanien</c:v>
                </c:pt>
                <c:pt idx="13">
                  <c:v>Schweiz</c:v>
                </c:pt>
                <c:pt idx="14">
                  <c:v>Korea, Republik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1508.334546</c:v>
                </c:pt>
                <c:pt idx="1">
                  <c:v>1408.490937</c:v>
                </c:pt>
                <c:pt idx="2">
                  <c:v>1336.0751909999999</c:v>
                </c:pt>
                <c:pt idx="3">
                  <c:v>1218.6781060000001</c:v>
                </c:pt>
                <c:pt idx="4">
                  <c:v>1210.600508</c:v>
                </c:pt>
                <c:pt idx="5">
                  <c:v>1026.3292080000001</c:v>
                </c:pt>
                <c:pt idx="6">
                  <c:v>957.827494</c:v>
                </c:pt>
                <c:pt idx="7">
                  <c:v>874.71851800000002</c:v>
                </c:pt>
                <c:pt idx="8">
                  <c:v>746.42550200000005</c:v>
                </c:pt>
                <c:pt idx="9">
                  <c:v>678.63202899999999</c:v>
                </c:pt>
                <c:pt idx="10">
                  <c:v>617.64510299999995</c:v>
                </c:pt>
                <c:pt idx="11">
                  <c:v>567.70599200000004</c:v>
                </c:pt>
                <c:pt idx="12">
                  <c:v>499.95077300000003</c:v>
                </c:pt>
                <c:pt idx="13">
                  <c:v>488.40376300000003</c:v>
                </c:pt>
                <c:pt idx="14">
                  <c:v>488.32858199999998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Israel</c:v>
                </c:pt>
                <c:pt idx="10">
                  <c:v>Österreich</c:v>
                </c:pt>
                <c:pt idx="11">
                  <c:v>Schweden</c:v>
                </c:pt>
                <c:pt idx="12">
                  <c:v>Spanien</c:v>
                </c:pt>
                <c:pt idx="13">
                  <c:v>Schweiz</c:v>
                </c:pt>
                <c:pt idx="14">
                  <c:v>Korea, Republik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1440.518773</c:v>
                </c:pt>
                <c:pt idx="1">
                  <c:v>1520.056593</c:v>
                </c:pt>
                <c:pt idx="2">
                  <c:v>1346.0558900000001</c:v>
                </c:pt>
                <c:pt idx="3">
                  <c:v>1140.9730689999999</c:v>
                </c:pt>
                <c:pt idx="4">
                  <c:v>1233.9363940000001</c:v>
                </c:pt>
                <c:pt idx="5">
                  <c:v>1003.970805</c:v>
                </c:pt>
                <c:pt idx="6">
                  <c:v>927.31795899999997</c:v>
                </c:pt>
                <c:pt idx="7">
                  <c:v>852.08010000000002</c:v>
                </c:pt>
                <c:pt idx="8">
                  <c:v>673.45459400000004</c:v>
                </c:pt>
                <c:pt idx="9">
                  <c:v>59.678682000000002</c:v>
                </c:pt>
                <c:pt idx="10">
                  <c:v>610.04884200000004</c:v>
                </c:pt>
                <c:pt idx="11">
                  <c:v>548.13985200000002</c:v>
                </c:pt>
                <c:pt idx="12">
                  <c:v>446.28334799999999</c:v>
                </c:pt>
                <c:pt idx="13">
                  <c:v>501.84560800000003</c:v>
                </c:pt>
                <c:pt idx="14">
                  <c:v>509.29712799999999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9232"/>
        <c:axId val="69040768"/>
      </c:barChart>
      <c:catAx>
        <c:axId val="690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40768"/>
        <c:crosses val="autoZero"/>
        <c:auto val="1"/>
        <c:lblAlgn val="ctr"/>
        <c:lblOffset val="100"/>
        <c:noMultiLvlLbl val="0"/>
      </c:catAx>
      <c:valAx>
        <c:axId val="690407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3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10" t="s">
        <v>0</v>
      </c>
      <c r="B2" s="110"/>
      <c r="C2" s="110"/>
      <c r="D2" s="110"/>
      <c r="E2" s="110"/>
      <c r="F2" s="110"/>
      <c r="G2" s="110"/>
    </row>
    <row r="3" spans="1:7" s="51" customFormat="1" x14ac:dyDescent="0.2"/>
    <row r="4" spans="1:7" s="51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1" customFormat="1" x14ac:dyDescent="0.2">
      <c r="A5" s="108"/>
      <c r="B5" s="108"/>
      <c r="C5" s="108"/>
      <c r="D5" s="108"/>
      <c r="E5" s="108"/>
      <c r="F5" s="108"/>
      <c r="G5" s="108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3" t="s">
        <v>115</v>
      </c>
      <c r="B8" s="107"/>
      <c r="C8" s="107"/>
      <c r="D8" s="107"/>
      <c r="E8" s="107"/>
      <c r="F8" s="107"/>
      <c r="G8" s="107"/>
    </row>
    <row r="9" spans="1:7" s="51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1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3" t="s">
        <v>117</v>
      </c>
      <c r="B15" s="107"/>
      <c r="C15" s="107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5" t="s">
        <v>154</v>
      </c>
      <c r="B17" s="107"/>
      <c r="C17" s="107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6" t="s">
        <v>161</v>
      </c>
      <c r="C18" s="107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4" t="s">
        <v>155</v>
      </c>
      <c r="C19" s="114"/>
      <c r="D19" s="114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3" t="s">
        <v>146</v>
      </c>
      <c r="B21" s="107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07" t="s">
        <v>138</v>
      </c>
      <c r="C23" s="107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07" t="s">
        <v>140</v>
      </c>
      <c r="C24" s="107"/>
      <c r="D24" s="78"/>
      <c r="E24" s="78"/>
      <c r="F24" s="78"/>
      <c r="G24" s="78"/>
    </row>
    <row r="25" spans="1:7" s="51" customFormat="1" ht="12.75" customHeight="1" x14ac:dyDescent="0.2">
      <c r="A25" s="78"/>
      <c r="B25" s="107"/>
      <c r="C25" s="107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09" t="s">
        <v>168</v>
      </c>
      <c r="B29" s="107"/>
      <c r="C29" s="107"/>
      <c r="D29" s="107"/>
      <c r="E29" s="107"/>
      <c r="F29" s="107"/>
      <c r="G29" s="107"/>
    </row>
    <row r="30" spans="1:7" s="51" customFormat="1" ht="41.85" customHeight="1" x14ac:dyDescent="0.2">
      <c r="A30" s="107" t="s">
        <v>153</v>
      </c>
      <c r="B30" s="107"/>
      <c r="C30" s="107"/>
      <c r="D30" s="107"/>
      <c r="E30" s="107"/>
      <c r="F30" s="107"/>
      <c r="G30" s="107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08" t="s">
        <v>149</v>
      </c>
      <c r="B41" s="108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108</v>
      </c>
      <c r="C4" s="88" t="s">
        <v>109</v>
      </c>
      <c r="D4" s="88" t="s">
        <v>110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229.007499</v>
      </c>
      <c r="C8" s="89">
        <v>185.63709299999999</v>
      </c>
      <c r="D8" s="89">
        <v>191.19810799999999</v>
      </c>
      <c r="E8" s="89">
        <v>2491.6206440000001</v>
      </c>
      <c r="F8" s="89">
        <v>2361.4273859999998</v>
      </c>
      <c r="G8" s="90">
        <f>IF(AND(F8&gt;0,E8&gt;0),(E8/F8%)-100,"x  ")</f>
        <v>5.5133288777739438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3.5367959999999998</v>
      </c>
      <c r="C10" s="89">
        <v>2.7953009999999998</v>
      </c>
      <c r="D10" s="89">
        <v>2.064651</v>
      </c>
      <c r="E10" s="89">
        <v>28.122712</v>
      </c>
      <c r="F10" s="89">
        <v>29.089732000000001</v>
      </c>
      <c r="G10" s="90">
        <f>IF(AND(F10&gt;0,E10&gt;0),(E10/F10%)-100,"x  ")</f>
        <v>-3.3242657581032375</v>
      </c>
    </row>
    <row r="11" spans="1:7" s="9" customFormat="1" ht="12" x14ac:dyDescent="0.2">
      <c r="A11" s="38" t="s">
        <v>25</v>
      </c>
      <c r="B11" s="89">
        <v>107.878085</v>
      </c>
      <c r="C11" s="89">
        <v>78.388839000000004</v>
      </c>
      <c r="D11" s="89">
        <v>86.959452999999996</v>
      </c>
      <c r="E11" s="89">
        <v>1157.164806</v>
      </c>
      <c r="F11" s="89">
        <v>1127.1214179999999</v>
      </c>
      <c r="G11" s="90">
        <f>IF(AND(F11&gt;0,E11&gt;0),(E11/F11%)-100,"x  ")</f>
        <v>2.6654970369838225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24.078652999999999</v>
      </c>
      <c r="C13" s="89">
        <v>17.353327</v>
      </c>
      <c r="D13" s="89">
        <v>23.762504</v>
      </c>
      <c r="E13" s="89">
        <v>304.29385300000001</v>
      </c>
      <c r="F13" s="89">
        <v>288.19332500000002</v>
      </c>
      <c r="G13" s="90">
        <f>IF(AND(F13&gt;0,E13&gt;0),(E13/F13%)-100,"x  ")</f>
        <v>5.5867109344048771</v>
      </c>
    </row>
    <row r="14" spans="1:7" s="9" customFormat="1" ht="12" x14ac:dyDescent="0.2">
      <c r="A14" s="39" t="s">
        <v>118</v>
      </c>
      <c r="B14" s="89">
        <v>38.952503999999998</v>
      </c>
      <c r="C14" s="89">
        <v>32.429960999999999</v>
      </c>
      <c r="D14" s="89">
        <v>31.509900999999999</v>
      </c>
      <c r="E14" s="89">
        <v>420.24014799999998</v>
      </c>
      <c r="F14" s="89">
        <v>390.36706099999998</v>
      </c>
      <c r="G14" s="90">
        <f>IF(AND(F14&gt;0,E14&gt;0),(E14/F14%)-100,"x  ")</f>
        <v>7.6525634420779198</v>
      </c>
    </row>
    <row r="15" spans="1:7" s="9" customFormat="1" ht="12" x14ac:dyDescent="0.2">
      <c r="A15" s="38" t="s">
        <v>26</v>
      </c>
      <c r="B15" s="89">
        <v>105.602161</v>
      </c>
      <c r="C15" s="89">
        <v>89.965670000000003</v>
      </c>
      <c r="D15" s="89">
        <v>90.357984999999999</v>
      </c>
      <c r="E15" s="89">
        <v>1169.861924</v>
      </c>
      <c r="F15" s="89">
        <v>1107.4958690000001</v>
      </c>
      <c r="G15" s="90">
        <f>IF(AND(F15&gt;0,E15&gt;0),(E15/F15%)-100,"x  ")</f>
        <v>5.631267505883585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15.738902</v>
      </c>
      <c r="C17" s="89">
        <v>14.274063</v>
      </c>
      <c r="D17" s="89">
        <v>2.3306390000000001</v>
      </c>
      <c r="E17" s="89">
        <v>79.956067000000004</v>
      </c>
      <c r="F17" s="89">
        <v>97.285172000000003</v>
      </c>
      <c r="G17" s="90">
        <f>IF(AND(F17&gt;0,E17&gt;0),(E17/F17%)-100,"x  ")</f>
        <v>-17.812688864855986</v>
      </c>
    </row>
    <row r="18" spans="1:7" s="9" customFormat="1" ht="12" x14ac:dyDescent="0.2">
      <c r="A18" s="41" t="s">
        <v>120</v>
      </c>
      <c r="B18" s="89">
        <v>9.3770070000000008</v>
      </c>
      <c r="C18" s="89">
        <v>2.9323450000000002</v>
      </c>
      <c r="D18" s="89">
        <v>8.978999</v>
      </c>
      <c r="E18" s="89">
        <v>89.208674999999999</v>
      </c>
      <c r="F18" s="89">
        <v>102.51619599999999</v>
      </c>
      <c r="G18" s="90">
        <f>IF(AND(F18&gt;0,E18&gt;0),(E18/F18%)-100,"x  ")</f>
        <v>-12.980896208829279</v>
      </c>
    </row>
    <row r="19" spans="1:7" s="9" customFormat="1" ht="12" x14ac:dyDescent="0.2">
      <c r="A19" s="41" t="s">
        <v>121</v>
      </c>
      <c r="B19" s="89">
        <v>14.454706</v>
      </c>
      <c r="C19" s="89">
        <v>12.10947</v>
      </c>
      <c r="D19" s="89">
        <v>12.280906999999999</v>
      </c>
      <c r="E19" s="89">
        <v>154.73280199999999</v>
      </c>
      <c r="F19" s="89">
        <v>144.25792000000001</v>
      </c>
      <c r="G19" s="90">
        <f>IF(AND(F19&gt;0,E19&gt;0),(E19/F19%)-100,"x  ")</f>
        <v>7.2612179629374793</v>
      </c>
    </row>
    <row r="20" spans="1:7" s="9" customFormat="1" ht="12" x14ac:dyDescent="0.2">
      <c r="A20" s="42" t="s">
        <v>27</v>
      </c>
      <c r="B20" s="89">
        <v>11.990456999999999</v>
      </c>
      <c r="C20" s="89">
        <v>14.487283</v>
      </c>
      <c r="D20" s="89">
        <v>11.816019000000001</v>
      </c>
      <c r="E20" s="89">
        <v>136.47120200000001</v>
      </c>
      <c r="F20" s="89">
        <v>97.720366999999996</v>
      </c>
      <c r="G20" s="90">
        <f>IF(AND(F20&gt;0,E20&gt;0),(E20/F20%)-100,"x  ")</f>
        <v>39.654819347946187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1579.1648540000001</v>
      </c>
      <c r="C22" s="89">
        <v>1335.375098</v>
      </c>
      <c r="D22" s="89">
        <v>1247.6201840000001</v>
      </c>
      <c r="E22" s="89">
        <v>16762.765503999999</v>
      </c>
      <c r="F22" s="89">
        <v>16267.447630000001</v>
      </c>
      <c r="G22" s="90">
        <f>IF(AND(F22&gt;0,E22&gt;0),(E22/F22%)-100,"x  ")</f>
        <v>3.04484074739878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7.4488519999999996</v>
      </c>
      <c r="C24" s="89">
        <v>9.9698849999999997</v>
      </c>
      <c r="D24" s="89">
        <v>7.4637289999999998</v>
      </c>
      <c r="E24" s="89">
        <v>104.79593199999999</v>
      </c>
      <c r="F24" s="89">
        <v>98.578591000000003</v>
      </c>
      <c r="G24" s="90">
        <f>IF(AND(F24&gt;0,E24&gt;0),(E24/F24%)-100,"x  ")</f>
        <v>6.3069891108506368</v>
      </c>
    </row>
    <row r="25" spans="1:7" s="9" customFormat="1" ht="12" x14ac:dyDescent="0.2">
      <c r="A25" s="42" t="s">
        <v>31</v>
      </c>
      <c r="B25" s="89">
        <v>130.85596200000001</v>
      </c>
      <c r="C25" s="89">
        <v>124.085791</v>
      </c>
      <c r="D25" s="89">
        <v>125.17111300000001</v>
      </c>
      <c r="E25" s="89">
        <v>1597.739016</v>
      </c>
      <c r="F25" s="89">
        <v>1663.779254</v>
      </c>
      <c r="G25" s="90">
        <f>IF(AND(F25&gt;0,E25&gt;0),(E25/F25%)-100,"x  ")</f>
        <v>-3.9692908684387334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4.5190229999999998</v>
      </c>
      <c r="C27" s="89">
        <v>3.975196</v>
      </c>
      <c r="D27" s="89">
        <v>3.8634170000000001</v>
      </c>
      <c r="E27" s="89">
        <v>39.742092999999997</v>
      </c>
      <c r="F27" s="89">
        <v>46.690494000000001</v>
      </c>
      <c r="G27" s="90">
        <f>IF(AND(F27&gt;0,E27&gt;0),(E27/F27%)-100,"x  ")</f>
        <v>-14.88183226332967</v>
      </c>
    </row>
    <row r="28" spans="1:7" s="9" customFormat="1" ht="12" x14ac:dyDescent="0.2">
      <c r="A28" s="40" t="s">
        <v>34</v>
      </c>
      <c r="B28" s="89">
        <v>35.612803999999997</v>
      </c>
      <c r="C28" s="89">
        <v>29.977421</v>
      </c>
      <c r="D28" s="89">
        <v>42.661028999999999</v>
      </c>
      <c r="E28" s="89">
        <v>458.97252700000001</v>
      </c>
      <c r="F28" s="89">
        <v>496.26984599999997</v>
      </c>
      <c r="G28" s="90">
        <f>IF(AND(F28&gt;0,E28&gt;0),(E28/F28%)-100,"x  ")</f>
        <v>-7.5155319833798586</v>
      </c>
    </row>
    <row r="29" spans="1:7" s="9" customFormat="1" ht="12" x14ac:dyDescent="0.2">
      <c r="A29" s="40" t="s">
        <v>122</v>
      </c>
      <c r="B29" s="89">
        <v>10.568557</v>
      </c>
      <c r="C29" s="89">
        <v>10.122916</v>
      </c>
      <c r="D29" s="89">
        <v>6.3892910000000001</v>
      </c>
      <c r="E29" s="89">
        <v>104.905798</v>
      </c>
      <c r="F29" s="89">
        <v>91.976087000000007</v>
      </c>
      <c r="G29" s="90">
        <f>IF(AND(F29&gt;0,E29&gt;0),(E29/F29%)-100,"x  ")</f>
        <v>14.057687624827963</v>
      </c>
    </row>
    <row r="30" spans="1:7" s="9" customFormat="1" ht="12" x14ac:dyDescent="0.2">
      <c r="A30" s="40" t="s">
        <v>123</v>
      </c>
      <c r="B30" s="89">
        <v>11.688933</v>
      </c>
      <c r="C30" s="89">
        <v>14.099852</v>
      </c>
      <c r="D30" s="89">
        <v>9.7008360000000007</v>
      </c>
      <c r="E30" s="89">
        <v>180.670434</v>
      </c>
      <c r="F30" s="89">
        <v>183.54325299999999</v>
      </c>
      <c r="G30" s="90">
        <f>IF(AND(F30&gt;0,E30&gt;0),(E30/F30%)-100,"x  ")</f>
        <v>-1.5652000022032837</v>
      </c>
    </row>
    <row r="31" spans="1:7" s="9" customFormat="1" ht="12" x14ac:dyDescent="0.2">
      <c r="A31" s="44" t="s">
        <v>35</v>
      </c>
      <c r="B31" s="89">
        <v>1440.86004</v>
      </c>
      <c r="C31" s="89">
        <v>1201.319422</v>
      </c>
      <c r="D31" s="89">
        <v>1114.9853419999999</v>
      </c>
      <c r="E31" s="89">
        <v>15060.230556</v>
      </c>
      <c r="F31" s="89">
        <v>14505.089785</v>
      </c>
      <c r="G31" s="90">
        <f>IF(AND(F31&gt;0,E31&gt;0),(E31/F31%)-100,"x  ")</f>
        <v>3.8272136141761877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167.17733899999999</v>
      </c>
      <c r="C33" s="89">
        <v>154.563163</v>
      </c>
      <c r="D33" s="89">
        <v>136.41643500000001</v>
      </c>
      <c r="E33" s="89">
        <v>1965.3104129999999</v>
      </c>
      <c r="F33" s="89">
        <v>1936.496224</v>
      </c>
      <c r="G33" s="90">
        <f>IF(AND(F33&gt;0,E33&gt;0),(E33/F33%)-100,"x  ")</f>
        <v>1.48795482495089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19.391105</v>
      </c>
      <c r="C35" s="89">
        <v>18.153039</v>
      </c>
      <c r="D35" s="89">
        <v>15.659440999999999</v>
      </c>
      <c r="E35" s="89">
        <v>223.172945</v>
      </c>
      <c r="F35" s="89">
        <v>230.156057</v>
      </c>
      <c r="G35" s="90">
        <f>IF(AND(F35&gt;0,E35&gt;0),(E35/F35%)-100,"x  ")</f>
        <v>-3.0340770045430503</v>
      </c>
    </row>
    <row r="36" spans="1:7" s="9" customFormat="1" ht="12" x14ac:dyDescent="0.2">
      <c r="A36" s="47" t="s">
        <v>37</v>
      </c>
      <c r="B36" s="89">
        <v>60.360818999999999</v>
      </c>
      <c r="C36" s="89">
        <v>52.036557000000002</v>
      </c>
      <c r="D36" s="89">
        <v>44.266340999999997</v>
      </c>
      <c r="E36" s="89">
        <v>701.75180399999999</v>
      </c>
      <c r="F36" s="89">
        <v>653.27880400000004</v>
      </c>
      <c r="G36" s="90">
        <f>IF(AND(F36&gt;0,E36&gt;0),(E36/F36%)-100,"x  ")</f>
        <v>7.4199560284524324</v>
      </c>
    </row>
    <row r="37" spans="1:7" s="9" customFormat="1" ht="12" x14ac:dyDescent="0.2">
      <c r="A37" s="47" t="s">
        <v>38</v>
      </c>
      <c r="B37" s="89">
        <v>19.071280000000002</v>
      </c>
      <c r="C37" s="89">
        <v>20.969303</v>
      </c>
      <c r="D37" s="89">
        <v>16.748975999999999</v>
      </c>
      <c r="E37" s="89">
        <v>254.97394800000001</v>
      </c>
      <c r="F37" s="89">
        <v>263.23960599999998</v>
      </c>
      <c r="G37" s="90">
        <f>IF(AND(F37&gt;0,E37&gt;0),(E37/F37%)-100,"x  ")</f>
        <v>-3.1399750689491412</v>
      </c>
    </row>
    <row r="38" spans="1:7" s="9" customFormat="1" ht="12" x14ac:dyDescent="0.2">
      <c r="A38" s="45" t="s">
        <v>39</v>
      </c>
      <c r="B38" s="89">
        <v>1273.682701</v>
      </c>
      <c r="C38" s="89">
        <v>1046.756259</v>
      </c>
      <c r="D38" s="89">
        <v>978.56890699999997</v>
      </c>
      <c r="E38" s="89">
        <v>13094.920142999999</v>
      </c>
      <c r="F38" s="89">
        <v>12568.593561</v>
      </c>
      <c r="G38" s="90">
        <f>IF(AND(F38&gt;0,E38&gt;0),(E38/F38%)-100,"x  ")</f>
        <v>4.1876330827752781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32.841071999999997</v>
      </c>
      <c r="C40" s="89">
        <v>21.301991999999998</v>
      </c>
      <c r="D40" s="89">
        <v>28.097671999999999</v>
      </c>
      <c r="E40" s="89">
        <v>369.54254800000001</v>
      </c>
      <c r="F40" s="89">
        <v>378.81325399999997</v>
      </c>
      <c r="G40" s="90">
        <f t="shared" ref="G40:G51" si="0">IF(AND(F40&gt;0,E40&gt;0),(E40/F40%)-100,"x  ")</f>
        <v>-2.4473024378391983</v>
      </c>
    </row>
    <row r="41" spans="1:7" s="9" customFormat="1" ht="12" x14ac:dyDescent="0.2">
      <c r="A41" s="47" t="s">
        <v>40</v>
      </c>
      <c r="B41" s="89">
        <v>31.815861000000002</v>
      </c>
      <c r="C41" s="89">
        <v>27.389334000000002</v>
      </c>
      <c r="D41" s="89">
        <v>25.070132000000001</v>
      </c>
      <c r="E41" s="89">
        <v>374.26563499999997</v>
      </c>
      <c r="F41" s="89">
        <v>424.40641799999997</v>
      </c>
      <c r="G41" s="90">
        <f t="shared" si="0"/>
        <v>-11.814331940663536</v>
      </c>
    </row>
    <row r="42" spans="1:7" s="9" customFormat="1" ht="12" x14ac:dyDescent="0.2">
      <c r="A42" s="47" t="s">
        <v>41</v>
      </c>
      <c r="B42" s="89">
        <v>30.912868</v>
      </c>
      <c r="C42" s="89">
        <v>26.510052000000002</v>
      </c>
      <c r="D42" s="89">
        <v>25.372056000000001</v>
      </c>
      <c r="E42" s="89">
        <v>366.972962</v>
      </c>
      <c r="F42" s="89">
        <v>347.29163499999999</v>
      </c>
      <c r="G42" s="90">
        <f t="shared" si="0"/>
        <v>5.6670892749835531</v>
      </c>
    </row>
    <row r="43" spans="1:7" s="9" customFormat="1" ht="12" x14ac:dyDescent="0.2">
      <c r="A43" s="47" t="s">
        <v>126</v>
      </c>
      <c r="B43" s="89">
        <v>79.228024000000005</v>
      </c>
      <c r="C43" s="89">
        <v>84.004509999999996</v>
      </c>
      <c r="D43" s="89">
        <v>79.21069</v>
      </c>
      <c r="E43" s="89">
        <v>929.89618399999995</v>
      </c>
      <c r="F43" s="89">
        <v>903.37313900000004</v>
      </c>
      <c r="G43" s="90">
        <f t="shared" si="0"/>
        <v>2.9360010669965249</v>
      </c>
    </row>
    <row r="44" spans="1:7" s="9" customFormat="1" ht="12" x14ac:dyDescent="0.2">
      <c r="A44" s="47" t="s">
        <v>42</v>
      </c>
      <c r="B44" s="89">
        <v>45.914698000000001</v>
      </c>
      <c r="C44" s="89">
        <v>35.677275999999999</v>
      </c>
      <c r="D44" s="89">
        <v>33.379067999999997</v>
      </c>
      <c r="E44" s="89">
        <v>506.34095600000001</v>
      </c>
      <c r="F44" s="89">
        <v>510.02908000000002</v>
      </c>
      <c r="G44" s="90">
        <f t="shared" si="0"/>
        <v>-0.72312033658943164</v>
      </c>
    </row>
    <row r="45" spans="1:7" s="9" customFormat="1" ht="12" x14ac:dyDescent="0.2">
      <c r="A45" s="47" t="s">
        <v>43</v>
      </c>
      <c r="B45" s="89">
        <v>146.66922</v>
      </c>
      <c r="C45" s="89">
        <v>135.536406</v>
      </c>
      <c r="D45" s="89">
        <v>120.806415</v>
      </c>
      <c r="E45" s="89">
        <v>1701.8855410000001</v>
      </c>
      <c r="F45" s="89">
        <v>1713.8903720000001</v>
      </c>
      <c r="G45" s="90">
        <f t="shared" si="0"/>
        <v>-0.70044334200858316</v>
      </c>
    </row>
    <row r="46" spans="1:7" s="9" customFormat="1" ht="12" x14ac:dyDescent="0.2">
      <c r="A46" s="47" t="s">
        <v>128</v>
      </c>
      <c r="B46" s="89">
        <v>293.10065600000001</v>
      </c>
      <c r="C46" s="89">
        <v>233.09656799999999</v>
      </c>
      <c r="D46" s="89">
        <v>278.16735799999998</v>
      </c>
      <c r="E46" s="89">
        <v>3089.9185779999998</v>
      </c>
      <c r="F46" s="89">
        <v>3029.5747980000001</v>
      </c>
      <c r="G46" s="90">
        <f t="shared" si="0"/>
        <v>1.9918234083487931</v>
      </c>
    </row>
    <row r="47" spans="1:7" s="9" customFormat="1" ht="12" x14ac:dyDescent="0.2">
      <c r="A47" s="47" t="s">
        <v>129</v>
      </c>
      <c r="B47" s="89">
        <v>9.7193919999999991</v>
      </c>
      <c r="C47" s="89">
        <v>8.1044140000000002</v>
      </c>
      <c r="D47" s="89">
        <v>9.4120059999999999</v>
      </c>
      <c r="E47" s="89">
        <v>100.111375</v>
      </c>
      <c r="F47" s="89">
        <v>87.398565000000005</v>
      </c>
      <c r="G47" s="90">
        <f t="shared" si="0"/>
        <v>14.545788022949793</v>
      </c>
    </row>
    <row r="48" spans="1:7" s="9" customFormat="1" ht="12" x14ac:dyDescent="0.2">
      <c r="A48" s="47" t="s">
        <v>130</v>
      </c>
      <c r="B48" s="89">
        <v>83.266622999999996</v>
      </c>
      <c r="C48" s="89">
        <v>84.825147000000001</v>
      </c>
      <c r="D48" s="89">
        <v>82.241774000000007</v>
      </c>
      <c r="E48" s="89">
        <v>924.886843</v>
      </c>
      <c r="F48" s="89">
        <v>967.32458599999995</v>
      </c>
      <c r="G48" s="90">
        <f t="shared" si="0"/>
        <v>-4.3871254400226718</v>
      </c>
    </row>
    <row r="49" spans="1:7" s="9" customFormat="1" ht="12" x14ac:dyDescent="0.2">
      <c r="A49" s="47" t="s">
        <v>127</v>
      </c>
      <c r="B49" s="89">
        <v>43.541437000000002</v>
      </c>
      <c r="C49" s="89">
        <v>39.519604000000001</v>
      </c>
      <c r="D49" s="89">
        <v>45.167254999999997</v>
      </c>
      <c r="E49" s="89">
        <v>515.63685999999996</v>
      </c>
      <c r="F49" s="89">
        <v>510.759367</v>
      </c>
      <c r="G49" s="90">
        <f t="shared" si="0"/>
        <v>0.95494930002918466</v>
      </c>
    </row>
    <row r="50" spans="1:7" s="9" customFormat="1" ht="12" x14ac:dyDescent="0.2">
      <c r="A50" s="47" t="s">
        <v>45</v>
      </c>
      <c r="B50" s="89">
        <v>58.396056000000002</v>
      </c>
      <c r="C50" s="89">
        <v>54.884833</v>
      </c>
      <c r="D50" s="89">
        <v>52.574384000000002</v>
      </c>
      <c r="E50" s="89">
        <v>700.57836199999997</v>
      </c>
      <c r="F50" s="89">
        <v>741.57142099999999</v>
      </c>
      <c r="G50" s="90">
        <f t="shared" si="0"/>
        <v>-5.5278639169672203</v>
      </c>
    </row>
    <row r="51" spans="1:7" s="9" customFormat="1" ht="12" x14ac:dyDescent="0.2">
      <c r="A51" s="47" t="s">
        <v>44</v>
      </c>
      <c r="B51" s="89">
        <v>186.94444200000001</v>
      </c>
      <c r="C51" s="89">
        <v>93.793988999999996</v>
      </c>
      <c r="D51" s="89">
        <v>0.18568999999999999</v>
      </c>
      <c r="E51" s="89">
        <v>494.38099999999997</v>
      </c>
      <c r="F51" s="89">
        <v>525.18152699999996</v>
      </c>
      <c r="G51" s="90">
        <f t="shared" si="0"/>
        <v>-5.8647392218728953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34.643107000000001</v>
      </c>
      <c r="C53" s="89">
        <v>40.949404999999999</v>
      </c>
      <c r="D53" s="89">
        <v>34.641067999999997</v>
      </c>
      <c r="E53" s="89">
        <v>377.97414300000003</v>
      </c>
      <c r="F53" s="89">
        <v>344.96996899999999</v>
      </c>
      <c r="G53" s="90">
        <f>IF(AND(F53&gt;0,E53&gt;0),(E53/F53%)-100,"x  ")</f>
        <v>9.5672600416994555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1842.81546</v>
      </c>
      <c r="C55" s="92">
        <v>1561.9615960000001</v>
      </c>
      <c r="D55" s="92">
        <v>1473.4593600000001</v>
      </c>
      <c r="E55" s="92">
        <v>19632.360291000001</v>
      </c>
      <c r="F55" s="92">
        <v>18973.844985</v>
      </c>
      <c r="G55" s="93">
        <f>IF(AND(F55&gt;0,E55&gt;0),(E55/F55%)-100,"x  ")</f>
        <v>3.4706476548142859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5" priority="4">
      <formula>MOD(ROW(),2)=0</formula>
    </cfRule>
  </conditionalFormatting>
  <conditionalFormatting sqref="A7:G7">
    <cfRule type="expression" dxfId="4" priority="2">
      <formula>MOD(ROW(),2)=0</formula>
    </cfRule>
  </conditionalFormatting>
  <conditionalFormatting sqref="A30:G3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108</v>
      </c>
      <c r="C4" s="94" t="s">
        <v>109</v>
      </c>
      <c r="D4" s="94" t="s">
        <v>110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1175.514721</v>
      </c>
      <c r="C8" s="89">
        <v>1045.6576500000001</v>
      </c>
      <c r="D8" s="89">
        <v>995.55995499999995</v>
      </c>
      <c r="E8" s="89">
        <v>12970.201354000001</v>
      </c>
      <c r="F8" s="89">
        <v>12929.396755</v>
      </c>
      <c r="G8" s="90">
        <f>IF(AND(F8&gt;0,E8&gt;0),(E8/F8%)-100,"x  ")</f>
        <v>0.31559553607341684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1044.739194</v>
      </c>
      <c r="C10" s="89">
        <v>911.53380200000004</v>
      </c>
      <c r="D10" s="89">
        <v>887.61366099999998</v>
      </c>
      <c r="E10" s="89">
        <v>11385.738315000001</v>
      </c>
      <c r="F10" s="89">
        <v>11045.32041</v>
      </c>
      <c r="G10" s="90">
        <f>IF(AND(F10&gt;0,E10&gt;0),(E10/F10%)-100,"x  ")</f>
        <v>3.0820102302491676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SUM(B14:B30)</f>
        <v>558.00821700000006</v>
      </c>
      <c r="C12" s="104">
        <f>SUM(C14:C30)</f>
        <v>523.20434599999999</v>
      </c>
      <c r="D12" s="104">
        <f>SUM(D14:D30)</f>
        <v>503.13581099999999</v>
      </c>
      <c r="E12" s="104">
        <f>SUM(E14:E30)</f>
        <v>6480.2688420000004</v>
      </c>
      <c r="F12" s="104">
        <f>SUM(F14:F30)</f>
        <v>6373.1195640000005</v>
      </c>
      <c r="G12" s="105">
        <f>IF(AND(F12&gt;0,E12&gt;0),(E12/F12%)-100,"x  ")</f>
        <v>1.6812689127198723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115.484471</v>
      </c>
      <c r="C14" s="89">
        <v>102.35055699999999</v>
      </c>
      <c r="D14" s="89">
        <v>98.673686000000004</v>
      </c>
      <c r="E14" s="89">
        <v>1218.6781060000001</v>
      </c>
      <c r="F14" s="89">
        <v>1140.9730689999999</v>
      </c>
      <c r="G14" s="90">
        <f t="shared" ref="G14:G31" si="0">IF(AND(F14&gt;0,E14&gt;0),(E14/F14%)-100,"x  ")</f>
        <v>6.8104181519467772</v>
      </c>
    </row>
    <row r="15" spans="1:7" ht="12.75" customHeight="1" x14ac:dyDescent="0.2">
      <c r="A15" s="55" t="s">
        <v>52</v>
      </c>
      <c r="B15" s="89">
        <v>84.638603000000003</v>
      </c>
      <c r="C15" s="89">
        <v>76.307137999999995</v>
      </c>
      <c r="D15" s="89">
        <v>71.640230000000003</v>
      </c>
      <c r="E15" s="89">
        <v>1026.3292080000001</v>
      </c>
      <c r="F15" s="89">
        <v>1003.970805</v>
      </c>
      <c r="G15" s="90">
        <f t="shared" si="0"/>
        <v>2.2269973278754946</v>
      </c>
    </row>
    <row r="16" spans="1:7" ht="12.75" customHeight="1" x14ac:dyDescent="0.2">
      <c r="A16" s="55" t="s">
        <v>53</v>
      </c>
      <c r="B16" s="89">
        <v>4.5069730000000003</v>
      </c>
      <c r="C16" s="89">
        <v>5.1627840000000003</v>
      </c>
      <c r="D16" s="89">
        <v>5.0443259999999999</v>
      </c>
      <c r="E16" s="89">
        <v>64.057295999999994</v>
      </c>
      <c r="F16" s="89">
        <v>71.763831999999994</v>
      </c>
      <c r="G16" s="90">
        <f t="shared" si="0"/>
        <v>-10.73874650394923</v>
      </c>
    </row>
    <row r="17" spans="1:7" ht="12.75" customHeight="1" x14ac:dyDescent="0.2">
      <c r="A17" s="55" t="s">
        <v>54</v>
      </c>
      <c r="B17" s="89">
        <v>120.44367099999999</v>
      </c>
      <c r="C17" s="89">
        <v>102.916478</v>
      </c>
      <c r="D17" s="89">
        <v>107.377396</v>
      </c>
      <c r="E17" s="89">
        <v>1408.490937</v>
      </c>
      <c r="F17" s="89">
        <v>1520.056593</v>
      </c>
      <c r="G17" s="90">
        <f t="shared" si="0"/>
        <v>-7.3395725207712701</v>
      </c>
    </row>
    <row r="18" spans="1:7" ht="12.75" customHeight="1" x14ac:dyDescent="0.2">
      <c r="A18" s="55" t="s">
        <v>55</v>
      </c>
      <c r="B18" s="89">
        <v>69.470294999999993</v>
      </c>
      <c r="C18" s="89">
        <v>80.521945000000002</v>
      </c>
      <c r="D18" s="89">
        <v>71.436421999999993</v>
      </c>
      <c r="E18" s="89">
        <v>874.71851800000002</v>
      </c>
      <c r="F18" s="89">
        <v>852.08010000000002</v>
      </c>
      <c r="G18" s="90">
        <f t="shared" si="0"/>
        <v>2.656841534029482</v>
      </c>
    </row>
    <row r="19" spans="1:7" ht="12.75" customHeight="1" x14ac:dyDescent="0.2">
      <c r="A19" s="55" t="s">
        <v>56</v>
      </c>
      <c r="B19" s="89">
        <v>5.9832830000000001</v>
      </c>
      <c r="C19" s="89">
        <v>4.0392749999999999</v>
      </c>
      <c r="D19" s="89">
        <v>5.553223</v>
      </c>
      <c r="E19" s="89">
        <v>77.285804999999996</v>
      </c>
      <c r="F19" s="89">
        <v>70.333607000000001</v>
      </c>
      <c r="G19" s="90">
        <f t="shared" si="0"/>
        <v>9.884603245216752</v>
      </c>
    </row>
    <row r="20" spans="1:7" ht="12.75" customHeight="1" x14ac:dyDescent="0.2">
      <c r="A20" s="55" t="s">
        <v>57</v>
      </c>
      <c r="B20" s="89">
        <v>9.2009089999999993</v>
      </c>
      <c r="C20" s="89">
        <v>9.3131810000000002</v>
      </c>
      <c r="D20" s="89">
        <v>8.4843019999999996</v>
      </c>
      <c r="E20" s="89">
        <v>115.997742</v>
      </c>
      <c r="F20" s="89">
        <v>106.78728099999999</v>
      </c>
      <c r="G20" s="90">
        <f t="shared" si="0"/>
        <v>8.6250543264604858</v>
      </c>
    </row>
    <row r="21" spans="1:7" ht="12.75" customHeight="1" x14ac:dyDescent="0.2">
      <c r="A21" s="55" t="s">
        <v>58</v>
      </c>
      <c r="B21" s="89">
        <v>10.91095</v>
      </c>
      <c r="C21" s="89">
        <v>9.0842410000000005</v>
      </c>
      <c r="D21" s="89">
        <v>10.891476000000001</v>
      </c>
      <c r="E21" s="89">
        <v>122.781826</v>
      </c>
      <c r="F21" s="89">
        <v>101.56058</v>
      </c>
      <c r="G21" s="90">
        <f t="shared" si="0"/>
        <v>20.895160307276683</v>
      </c>
    </row>
    <row r="22" spans="1:7" ht="12.75" customHeight="1" x14ac:dyDescent="0.2">
      <c r="A22" s="55" t="s">
        <v>59</v>
      </c>
      <c r="B22" s="89">
        <v>40.256076</v>
      </c>
      <c r="C22" s="89">
        <v>51.629446999999999</v>
      </c>
      <c r="D22" s="89">
        <v>46.359580000000001</v>
      </c>
      <c r="E22" s="89">
        <v>499.95077300000003</v>
      </c>
      <c r="F22" s="89">
        <v>446.28334799999999</v>
      </c>
      <c r="G22" s="90">
        <f t="shared" si="0"/>
        <v>12.025415073295562</v>
      </c>
    </row>
    <row r="23" spans="1:7" ht="12.75" customHeight="1" x14ac:dyDescent="0.2">
      <c r="A23" s="55" t="s">
        <v>60</v>
      </c>
      <c r="B23" s="89">
        <v>13.371517000000001</v>
      </c>
      <c r="C23" s="89">
        <v>13.709201999999999</v>
      </c>
      <c r="D23" s="89">
        <v>17.544757000000001</v>
      </c>
      <c r="E23" s="89">
        <v>211.21269599999999</v>
      </c>
      <c r="F23" s="89">
        <v>207.299193</v>
      </c>
      <c r="G23" s="90">
        <f t="shared" si="0"/>
        <v>1.8878525011913467</v>
      </c>
    </row>
    <row r="24" spans="1:7" ht="12.75" customHeight="1" x14ac:dyDescent="0.2">
      <c r="A24" s="55" t="s">
        <v>61</v>
      </c>
      <c r="B24" s="89">
        <v>63.125039000000001</v>
      </c>
      <c r="C24" s="89">
        <v>49.436318</v>
      </c>
      <c r="D24" s="89">
        <v>42.052712999999997</v>
      </c>
      <c r="E24" s="89">
        <v>617.64510299999995</v>
      </c>
      <c r="F24" s="89">
        <v>610.04884200000004</v>
      </c>
      <c r="G24" s="90">
        <f t="shared" si="0"/>
        <v>1.2451889876712414</v>
      </c>
    </row>
    <row r="25" spans="1:7" ht="12.75" customHeight="1" x14ac:dyDescent="0.2">
      <c r="A25" s="55" t="s">
        <v>71</v>
      </c>
      <c r="B25" s="89">
        <v>5.7802129999999998</v>
      </c>
      <c r="C25" s="89">
        <v>6.3448760000000002</v>
      </c>
      <c r="D25" s="89">
        <v>4.0570729999999999</v>
      </c>
      <c r="E25" s="89">
        <v>67.972244000000003</v>
      </c>
      <c r="F25" s="89">
        <v>67.733418999999998</v>
      </c>
      <c r="G25" s="90">
        <f t="shared" si="0"/>
        <v>0.35259551861689431</v>
      </c>
    </row>
    <row r="26" spans="1:7" ht="12.75" customHeight="1" x14ac:dyDescent="0.2">
      <c r="A26" s="55" t="s">
        <v>72</v>
      </c>
      <c r="B26" s="89">
        <v>1.9963839999999999</v>
      </c>
      <c r="C26" s="89">
        <v>1.7928120000000001</v>
      </c>
      <c r="D26" s="89">
        <v>1.723374</v>
      </c>
      <c r="E26" s="89">
        <v>28.105118999999998</v>
      </c>
      <c r="F26" s="89">
        <v>26.32104</v>
      </c>
      <c r="G26" s="90">
        <f t="shared" si="0"/>
        <v>6.7781478239461563</v>
      </c>
    </row>
    <row r="27" spans="1:7" ht="12.75" customHeight="1" x14ac:dyDescent="0.2">
      <c r="A27" s="55" t="s">
        <v>64</v>
      </c>
      <c r="B27" s="89">
        <v>4.5422209999999996</v>
      </c>
      <c r="C27" s="89">
        <v>3.762222</v>
      </c>
      <c r="D27" s="89">
        <v>4.640174</v>
      </c>
      <c r="E27" s="89">
        <v>52.505969999999998</v>
      </c>
      <c r="F27" s="89">
        <v>55.083615999999999</v>
      </c>
      <c r="G27" s="90">
        <f t="shared" si="0"/>
        <v>-4.6795148669978488</v>
      </c>
    </row>
    <row r="28" spans="1:7" ht="12.75" customHeight="1" x14ac:dyDescent="0.2">
      <c r="A28" s="55" t="s">
        <v>65</v>
      </c>
      <c r="B28" s="89">
        <v>6.6932390000000002</v>
      </c>
      <c r="C28" s="89">
        <v>5.557366</v>
      </c>
      <c r="D28" s="89">
        <v>5.7659019999999996</v>
      </c>
      <c r="E28" s="89">
        <v>73.566312999999994</v>
      </c>
      <c r="F28" s="89">
        <v>68.743928999999994</v>
      </c>
      <c r="G28" s="90">
        <f t="shared" si="0"/>
        <v>7.0149961896999002</v>
      </c>
    </row>
    <row r="29" spans="1:7" ht="12.75" customHeight="1" x14ac:dyDescent="0.2">
      <c r="A29" s="55" t="s">
        <v>62</v>
      </c>
      <c r="B29" s="89">
        <v>0.52480099999999996</v>
      </c>
      <c r="C29" s="89">
        <v>0.23674200000000001</v>
      </c>
      <c r="D29" s="89">
        <v>0.46960099999999999</v>
      </c>
      <c r="E29" s="89">
        <v>4.564184</v>
      </c>
      <c r="F29" s="89">
        <v>6.2687710000000001</v>
      </c>
      <c r="G29" s="90">
        <f t="shared" si="0"/>
        <v>-27.191725459424191</v>
      </c>
    </row>
    <row r="30" spans="1:7" ht="12.75" customHeight="1" x14ac:dyDescent="0.2">
      <c r="A30" s="55" t="s">
        <v>63</v>
      </c>
      <c r="B30" s="89">
        <v>1.079572</v>
      </c>
      <c r="C30" s="89">
        <v>1.0397620000000001</v>
      </c>
      <c r="D30" s="89">
        <v>1.421576</v>
      </c>
      <c r="E30" s="89">
        <v>16.407001999999999</v>
      </c>
      <c r="F30" s="89">
        <v>17.811539</v>
      </c>
      <c r="G30" s="90">
        <f t="shared" si="0"/>
        <v>-7.8855454320932097</v>
      </c>
    </row>
    <row r="31" spans="1:7" ht="12.75" customHeight="1" x14ac:dyDescent="0.2">
      <c r="A31" s="56" t="s">
        <v>66</v>
      </c>
      <c r="B31" s="104">
        <f>B10-B12</f>
        <v>486.73097699999994</v>
      </c>
      <c r="C31" s="104">
        <f>C10-C12</f>
        <v>388.32945600000005</v>
      </c>
      <c r="D31" s="104">
        <f>D10-D12</f>
        <v>384.47784999999999</v>
      </c>
      <c r="E31" s="104">
        <f>E10-E12</f>
        <v>4905.4694730000001</v>
      </c>
      <c r="F31" s="104">
        <f>F10-F12</f>
        <v>4672.2008459999997</v>
      </c>
      <c r="G31" s="105">
        <f t="shared" si="0"/>
        <v>4.9926926236424123</v>
      </c>
    </row>
    <row r="32" spans="1:7" ht="12.75" customHeight="1" x14ac:dyDescent="0.2">
      <c r="A32" s="54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5" t="s">
        <v>67</v>
      </c>
      <c r="B33" s="89">
        <v>141.70661000000001</v>
      </c>
      <c r="C33" s="89">
        <v>93.097592000000006</v>
      </c>
      <c r="D33" s="89">
        <v>101.26753100000001</v>
      </c>
      <c r="E33" s="89">
        <v>1210.600508</v>
      </c>
      <c r="F33" s="89">
        <v>1233.9363940000001</v>
      </c>
      <c r="G33" s="90">
        <f t="shared" ref="G33:G43" si="1">IF(AND(F33&gt;0,E33&gt;0),(E33/F33%)-100,"x  ")</f>
        <v>-1.8911741410230292</v>
      </c>
    </row>
    <row r="34" spans="1:7" ht="12.75" customHeight="1" x14ac:dyDescent="0.2">
      <c r="A34" s="55" t="s">
        <v>68</v>
      </c>
      <c r="B34" s="89">
        <v>138.23092500000001</v>
      </c>
      <c r="C34" s="89">
        <v>116.636655</v>
      </c>
      <c r="D34" s="89">
        <v>121.737968</v>
      </c>
      <c r="E34" s="89">
        <v>1508.334546</v>
      </c>
      <c r="F34" s="89">
        <v>1440.518773</v>
      </c>
      <c r="G34" s="90">
        <f t="shared" si="1"/>
        <v>4.7077326773581802</v>
      </c>
    </row>
    <row r="35" spans="1:7" ht="12.75" customHeight="1" x14ac:dyDescent="0.2">
      <c r="A35" s="55" t="s">
        <v>69</v>
      </c>
      <c r="B35" s="89">
        <v>68.386058000000006</v>
      </c>
      <c r="C35" s="89">
        <v>57.186774999999997</v>
      </c>
      <c r="D35" s="89">
        <v>53.929479999999998</v>
      </c>
      <c r="E35" s="89">
        <v>746.42550200000005</v>
      </c>
      <c r="F35" s="89">
        <v>673.45459400000004</v>
      </c>
      <c r="G35" s="90">
        <f t="shared" si="1"/>
        <v>10.835312231903785</v>
      </c>
    </row>
    <row r="36" spans="1:7" ht="12.75" customHeight="1" x14ac:dyDescent="0.2">
      <c r="A36" s="55" t="s">
        <v>70</v>
      </c>
      <c r="B36" s="89">
        <v>54.875354999999999</v>
      </c>
      <c r="C36" s="89">
        <v>49.013564000000002</v>
      </c>
      <c r="D36" s="89">
        <v>47.70261</v>
      </c>
      <c r="E36" s="89">
        <v>567.70599200000004</v>
      </c>
      <c r="F36" s="89">
        <v>548.13985200000002</v>
      </c>
      <c r="G36" s="90">
        <f t="shared" si="1"/>
        <v>3.5695525382088107</v>
      </c>
    </row>
    <row r="37" spans="1:7" ht="12.75" customHeight="1" x14ac:dyDescent="0.2">
      <c r="A37" s="55" t="s">
        <v>74</v>
      </c>
      <c r="B37" s="89">
        <v>32.181122000000002</v>
      </c>
      <c r="C37" s="89">
        <v>26.681256000000001</v>
      </c>
      <c r="D37" s="89">
        <v>25.156576000000001</v>
      </c>
      <c r="E37" s="89">
        <v>336.39221800000001</v>
      </c>
      <c r="F37" s="89">
        <v>307.244978</v>
      </c>
      <c r="G37" s="90">
        <f t="shared" si="1"/>
        <v>9.486644888301484</v>
      </c>
    </row>
    <row r="38" spans="1:7" ht="12.75" customHeight="1" x14ac:dyDescent="0.2">
      <c r="A38" s="55" t="s">
        <v>156</v>
      </c>
      <c r="B38" s="89">
        <v>5.2839099999999997</v>
      </c>
      <c r="C38" s="89">
        <v>3.8799519999999998</v>
      </c>
      <c r="D38" s="89">
        <v>3.648695</v>
      </c>
      <c r="E38" s="89">
        <v>48.626519000000002</v>
      </c>
      <c r="F38" s="89">
        <v>47.717342000000002</v>
      </c>
      <c r="G38" s="90">
        <f t="shared" si="1"/>
        <v>1.9053387340812122</v>
      </c>
    </row>
    <row r="39" spans="1:7" ht="12.75" customHeight="1" x14ac:dyDescent="0.2">
      <c r="A39" s="55" t="s">
        <v>73</v>
      </c>
      <c r="B39" s="89">
        <v>5.7336689999999999</v>
      </c>
      <c r="C39" s="89">
        <v>3.320703</v>
      </c>
      <c r="D39" s="89">
        <v>4.718318</v>
      </c>
      <c r="E39" s="89">
        <v>64.035236999999995</v>
      </c>
      <c r="F39" s="89">
        <v>57.877828999999998</v>
      </c>
      <c r="G39" s="90">
        <f>IF(AND(F39&gt;0,E39&gt;0),(E39/F39%)-100,"x  ")</f>
        <v>10.638629862913476</v>
      </c>
    </row>
    <row r="40" spans="1:7" ht="12.75" customHeight="1" x14ac:dyDescent="0.2">
      <c r="A40" s="55" t="s">
        <v>75</v>
      </c>
      <c r="B40" s="89">
        <v>21.299634000000001</v>
      </c>
      <c r="C40" s="89">
        <v>19.892662000000001</v>
      </c>
      <c r="D40" s="89">
        <v>15.450196999999999</v>
      </c>
      <c r="E40" s="89">
        <v>245.75716600000001</v>
      </c>
      <c r="F40" s="89">
        <v>218.96867599999999</v>
      </c>
      <c r="G40" s="90">
        <f t="shared" si="1"/>
        <v>12.233937058650355</v>
      </c>
    </row>
    <row r="41" spans="1:7" ht="12.75" customHeight="1" x14ac:dyDescent="0.2">
      <c r="A41" s="55" t="s">
        <v>76</v>
      </c>
      <c r="B41" s="89">
        <v>13.198149000000001</v>
      </c>
      <c r="C41" s="89">
        <v>13.058457000000001</v>
      </c>
      <c r="D41" s="89">
        <v>7.0913740000000001</v>
      </c>
      <c r="E41" s="89">
        <v>117.901791</v>
      </c>
      <c r="F41" s="89">
        <v>104.225149</v>
      </c>
      <c r="G41" s="90">
        <f t="shared" si="1"/>
        <v>13.122209112888882</v>
      </c>
    </row>
    <row r="42" spans="1:7" ht="12.75" customHeight="1" x14ac:dyDescent="0.2">
      <c r="A42" s="55" t="s">
        <v>77</v>
      </c>
      <c r="B42" s="89">
        <v>5.8355449999999998</v>
      </c>
      <c r="C42" s="89">
        <v>5.5618400000000001</v>
      </c>
      <c r="D42" s="89">
        <v>3.7751009999999998</v>
      </c>
      <c r="E42" s="89">
        <v>59.689993999999999</v>
      </c>
      <c r="F42" s="89">
        <v>40.117258999999997</v>
      </c>
      <c r="G42" s="90">
        <f t="shared" si="1"/>
        <v>48.78881431056891</v>
      </c>
    </row>
    <row r="43" spans="1:7" ht="12.75" customHeight="1" x14ac:dyDescent="0.2">
      <c r="A43" s="58" t="s">
        <v>78</v>
      </c>
      <c r="B43" s="89">
        <f>B8-B10</f>
        <v>130.77552700000001</v>
      </c>
      <c r="C43" s="89">
        <f>C8-C10</f>
        <v>134.12384800000007</v>
      </c>
      <c r="D43" s="89">
        <f>D8-D10</f>
        <v>107.94629399999997</v>
      </c>
      <c r="E43" s="89">
        <f>E8-E10</f>
        <v>1584.4630390000002</v>
      </c>
      <c r="F43" s="89">
        <f>F8-F10</f>
        <v>1884.0763449999995</v>
      </c>
      <c r="G43" s="90">
        <f t="shared" si="1"/>
        <v>-15.902397309701342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17.356431000000001</v>
      </c>
      <c r="C45" s="89">
        <v>16.948312999999999</v>
      </c>
      <c r="D45" s="89">
        <v>13.18291</v>
      </c>
      <c r="E45" s="89">
        <v>291.51191699999998</v>
      </c>
      <c r="F45" s="89">
        <v>244.71931599999999</v>
      </c>
      <c r="G45" s="90">
        <f>IF(AND(F45&gt;0,E45&gt;0),(E45/F45%)-100,"x  ")</f>
        <v>19.120926686473737</v>
      </c>
    </row>
    <row r="46" spans="1:7" ht="12.75" customHeight="1" x14ac:dyDescent="0.2">
      <c r="A46" s="56" t="s">
        <v>80</v>
      </c>
      <c r="B46" s="89">
        <v>34.855066999999998</v>
      </c>
      <c r="C46" s="89">
        <v>36.400489</v>
      </c>
      <c r="D46" s="89">
        <v>28.053276</v>
      </c>
      <c r="E46" s="89">
        <v>412.36724700000002</v>
      </c>
      <c r="F46" s="89">
        <v>598.11837800000001</v>
      </c>
      <c r="G46" s="90">
        <f>IF(AND(F46&gt;0,E46&gt;0),(E46/F46%)-100,"x  ")</f>
        <v>-31.055914319355693</v>
      </c>
    </row>
    <row r="47" spans="1:7" ht="12.75" customHeight="1" x14ac:dyDescent="0.2">
      <c r="A47" s="56" t="s">
        <v>81</v>
      </c>
      <c r="B47" s="89">
        <v>44.786794999999998</v>
      </c>
      <c r="C47" s="89">
        <v>43.685426</v>
      </c>
      <c r="D47" s="89">
        <v>36.781263000000003</v>
      </c>
      <c r="E47" s="89">
        <v>488.40376300000003</v>
      </c>
      <c r="F47" s="89">
        <v>501.84560800000003</v>
      </c>
      <c r="G47" s="90">
        <f>IF(AND(F47&gt;0,E47&gt;0),(E47/F47%)-100,"x  ")</f>
        <v>-2.6784821438548789</v>
      </c>
    </row>
    <row r="48" spans="1:7" ht="12.75" customHeight="1" x14ac:dyDescent="0.2">
      <c r="A48" s="56" t="s">
        <v>82</v>
      </c>
      <c r="B48" s="89">
        <v>19.688569999999999</v>
      </c>
      <c r="C48" s="89">
        <v>24.756671000000001</v>
      </c>
      <c r="D48" s="89">
        <v>19.379168</v>
      </c>
      <c r="E48" s="89">
        <v>231.83796899999999</v>
      </c>
      <c r="F48" s="89">
        <v>364.97623599999997</v>
      </c>
      <c r="G48" s="90">
        <f>IF(AND(F48&gt;0,E48&gt;0),(E48/F48%)-100,"x  ")</f>
        <v>-36.478612541776549</v>
      </c>
    </row>
    <row r="49" spans="1:7" ht="12.75" customHeight="1" x14ac:dyDescent="0.2">
      <c r="A49" s="57" t="s">
        <v>83</v>
      </c>
      <c r="B49" s="89">
        <v>41.691513</v>
      </c>
      <c r="C49" s="89">
        <v>37.551665999999997</v>
      </c>
      <c r="D49" s="89">
        <v>26.225135000000002</v>
      </c>
      <c r="E49" s="89">
        <v>376.74724900000001</v>
      </c>
      <c r="F49" s="89">
        <v>343.871195</v>
      </c>
      <c r="G49" s="90">
        <f>IF(AND(F49&gt;0,E49&gt;0),(E49/F49%)-100,"x  ")</f>
        <v>9.5605722369388957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6.1685280000000002</v>
      </c>
      <c r="C51" s="89">
        <v>4.8532440000000001</v>
      </c>
      <c r="D51" s="89">
        <v>4.3384869999999998</v>
      </c>
      <c r="E51" s="89">
        <v>58.014077</v>
      </c>
      <c r="F51" s="89">
        <v>59.540655999999998</v>
      </c>
      <c r="G51" s="90">
        <f>IF(AND(F51&gt;0,E51&gt;0),(E51/F51%)-100,"x  ")</f>
        <v>-2.5639270753080154</v>
      </c>
    </row>
    <row r="52" spans="1:7" ht="12.75" customHeight="1" x14ac:dyDescent="0.2">
      <c r="A52" s="58" t="s">
        <v>131</v>
      </c>
      <c r="B52" s="89">
        <v>1.292926</v>
      </c>
      <c r="C52" s="89">
        <v>5.693028</v>
      </c>
      <c r="D52" s="89">
        <v>2.1522510000000001</v>
      </c>
      <c r="E52" s="89">
        <v>32.283743999999999</v>
      </c>
      <c r="F52" s="89">
        <v>21.316312</v>
      </c>
      <c r="G52" s="90">
        <f>IF(AND(F52&gt;0,E52&gt;0),(E52/F52%)-100,"x  ")</f>
        <v>51.450888877963479</v>
      </c>
    </row>
    <row r="53" spans="1:7" ht="12.75" customHeight="1" x14ac:dyDescent="0.2">
      <c r="A53" s="58" t="s">
        <v>85</v>
      </c>
      <c r="B53" s="89">
        <v>9.7166949999999996</v>
      </c>
      <c r="C53" s="89">
        <v>6.9355789999999997</v>
      </c>
      <c r="D53" s="89">
        <v>8.4293030000000009</v>
      </c>
      <c r="E53" s="89">
        <v>104.838035</v>
      </c>
      <c r="F53" s="89">
        <v>99.727404000000007</v>
      </c>
      <c r="G53" s="90">
        <f>IF(AND(F53&gt;0,E53&gt;0),(E53/F53%)-100,"x  ")</f>
        <v>5.1246004558586549</v>
      </c>
    </row>
    <row r="54" spans="1:7" ht="12.75" customHeight="1" x14ac:dyDescent="0.2">
      <c r="A54" s="59" t="s">
        <v>86</v>
      </c>
      <c r="B54" s="89">
        <v>314.23252200000002</v>
      </c>
      <c r="C54" s="89">
        <v>232.66059100000001</v>
      </c>
      <c r="D54" s="89">
        <v>157.50372300000001</v>
      </c>
      <c r="E54" s="89">
        <v>2364.8159340000002</v>
      </c>
      <c r="F54" s="89">
        <v>2375.0879519999999</v>
      </c>
      <c r="G54" s="90">
        <f>IF(AND(F54&gt;0,E54&gt;0),(E54/F54%)-100,"x  ")</f>
        <v>-0.43249000490065725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141.75831500000001</v>
      </c>
      <c r="C56" s="89">
        <v>110.83778700000001</v>
      </c>
      <c r="D56" s="89">
        <v>126.65961900000001</v>
      </c>
      <c r="E56" s="89">
        <v>1685.551688</v>
      </c>
      <c r="F56" s="89">
        <v>1647.642347</v>
      </c>
      <c r="G56" s="90">
        <f>IF(AND(F56&gt;0,E56&gt;0),(E56/F56%)-100,"x  ")</f>
        <v>2.3008234201448374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117.557547</v>
      </c>
      <c r="C58" s="89">
        <v>95.342365000000001</v>
      </c>
      <c r="D58" s="89">
        <v>100.90356300000001</v>
      </c>
      <c r="E58" s="89">
        <v>1336.0751909999999</v>
      </c>
      <c r="F58" s="89">
        <v>1346.0558900000001</v>
      </c>
      <c r="G58" s="90">
        <f>IF(AND(F58&gt;0,E58&gt;0),(E58/F58%)-100,"x  ")</f>
        <v>-0.74147730968289238</v>
      </c>
    </row>
    <row r="59" spans="1:7" ht="12.75" customHeight="1" x14ac:dyDescent="0.2">
      <c r="A59" s="53" t="s">
        <v>89</v>
      </c>
      <c r="B59" s="89">
        <v>17.293018</v>
      </c>
      <c r="C59" s="89">
        <v>7.2033290000000001</v>
      </c>
      <c r="D59" s="89">
        <v>17.544650000000001</v>
      </c>
      <c r="E59" s="89">
        <v>266.61307599999998</v>
      </c>
      <c r="F59" s="89">
        <v>220.55371500000001</v>
      </c>
      <c r="G59" s="90">
        <f>IF(AND(F59&gt;0,E59&gt;0),(E59/F59%)-100,"x  ")</f>
        <v>20.883511755855011</v>
      </c>
    </row>
    <row r="60" spans="1:7" ht="12.75" customHeight="1" x14ac:dyDescent="0.2">
      <c r="A60" s="52" t="s">
        <v>132</v>
      </c>
      <c r="B60" s="95">
        <v>32.019655999999998</v>
      </c>
      <c r="C60" s="89">
        <v>25.112736000000002</v>
      </c>
      <c r="D60" s="89">
        <v>25.045366000000001</v>
      </c>
      <c r="E60" s="89">
        <v>359.24596100000002</v>
      </c>
      <c r="F60" s="89">
        <v>397.30857200000003</v>
      </c>
      <c r="G60" s="90">
        <f>IF(AND(F60&gt;0,E60&gt;0),(E60/F60%)-100,"x  ")</f>
        <v>-9.5801132123572756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13.467567000000001</v>
      </c>
      <c r="C62" s="89">
        <v>11.641607</v>
      </c>
      <c r="D62" s="89">
        <v>12.832551</v>
      </c>
      <c r="E62" s="89">
        <v>197.44160500000001</v>
      </c>
      <c r="F62" s="89">
        <v>213.32282599999999</v>
      </c>
      <c r="G62" s="90">
        <f>IF(AND(F62&gt;0,E62&gt;0),(E62/F62%)-100,"x  ")</f>
        <v>-7.4446890179487895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297.09824099999997</v>
      </c>
      <c r="C64" s="89">
        <v>232.59499500000001</v>
      </c>
      <c r="D64" s="89">
        <v>282.26538399999998</v>
      </c>
      <c r="E64" s="89">
        <v>3716.2253890000002</v>
      </c>
      <c r="F64" s="89">
        <v>3149.5494699999999</v>
      </c>
      <c r="G64" s="90">
        <f>IF(AND(F64&gt;0,E64&gt;0),(E64/F64%)-100,"x  ")</f>
        <v>17.992285067997372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40.348939999999999</v>
      </c>
      <c r="C66" s="89">
        <v>29.261524999999999</v>
      </c>
      <c r="D66" s="89">
        <v>55.565685999999999</v>
      </c>
      <c r="E66" s="89">
        <v>424.73264799999998</v>
      </c>
      <c r="F66" s="89">
        <v>413.764341</v>
      </c>
      <c r="G66" s="90">
        <f t="shared" ref="G66:G71" si="2">IF(AND(F66&gt;0,E66&gt;0),(E66/F66%)-100,"x  ")</f>
        <v>2.6508584508494408</v>
      </c>
    </row>
    <row r="67" spans="1:7" ht="12.75" customHeight="1" x14ac:dyDescent="0.2">
      <c r="A67" s="58" t="s">
        <v>185</v>
      </c>
      <c r="B67" s="89">
        <v>92.164852999999994</v>
      </c>
      <c r="C67" s="89">
        <v>75.182039000000003</v>
      </c>
      <c r="D67" s="89">
        <v>81.345348000000001</v>
      </c>
      <c r="E67" s="89">
        <v>1034.2519139999999</v>
      </c>
      <c r="F67" s="89">
        <v>1000.902688</v>
      </c>
      <c r="G67" s="90">
        <f t="shared" si="2"/>
        <v>3.3319149203843352</v>
      </c>
    </row>
    <row r="68" spans="1:7" ht="12.75" customHeight="1" x14ac:dyDescent="0.2">
      <c r="A68" s="58" t="s">
        <v>93</v>
      </c>
      <c r="B68" s="89">
        <v>65.849517000000006</v>
      </c>
      <c r="C68" s="89">
        <v>29.160152</v>
      </c>
      <c r="D68" s="89">
        <v>31.481915999999998</v>
      </c>
      <c r="E68" s="89">
        <v>488.32858199999998</v>
      </c>
      <c r="F68" s="89">
        <v>509.29712799999999</v>
      </c>
      <c r="G68" s="90">
        <f t="shared" si="2"/>
        <v>-4.1171537884658846</v>
      </c>
    </row>
    <row r="69" spans="1:7" ht="12.75" customHeight="1" x14ac:dyDescent="0.2">
      <c r="A69" s="58" t="s">
        <v>94</v>
      </c>
      <c r="B69" s="89">
        <v>22.661080999999999</v>
      </c>
      <c r="C69" s="89">
        <v>16.706021</v>
      </c>
      <c r="D69" s="89">
        <v>33.619231999999997</v>
      </c>
      <c r="E69" s="89">
        <v>250.225301</v>
      </c>
      <c r="F69" s="89">
        <v>251.23474999999999</v>
      </c>
      <c r="G69" s="90">
        <f t="shared" si="2"/>
        <v>-0.40179513383398557</v>
      </c>
    </row>
    <row r="70" spans="1:7" ht="12.75" customHeight="1" x14ac:dyDescent="0.2">
      <c r="A70" s="60" t="s">
        <v>133</v>
      </c>
      <c r="B70" s="89">
        <v>8.1195740000000001</v>
      </c>
      <c r="C70" s="89">
        <v>6.902209</v>
      </c>
      <c r="D70" s="89">
        <v>9.7957409999999996</v>
      </c>
      <c r="E70" s="89">
        <v>134.45088200000001</v>
      </c>
      <c r="F70" s="89">
        <v>136.52709200000001</v>
      </c>
      <c r="G70" s="90">
        <f t="shared" si="2"/>
        <v>-1.5207311381099373</v>
      </c>
    </row>
    <row r="71" spans="1:7" ht="12.75" customHeight="1" x14ac:dyDescent="0.2">
      <c r="A71" s="61" t="s">
        <v>95</v>
      </c>
      <c r="B71" s="89">
        <v>10.8881</v>
      </c>
      <c r="C71" s="89">
        <v>11.931265</v>
      </c>
      <c r="D71" s="89">
        <v>10.367724000000001</v>
      </c>
      <c r="E71" s="89">
        <v>176.69211200000001</v>
      </c>
      <c r="F71" s="89">
        <v>150.43711099999999</v>
      </c>
      <c r="G71" s="90">
        <f t="shared" si="2"/>
        <v>17.452476204491873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9.7631309999999996</v>
      </c>
      <c r="C73" s="89">
        <v>10.868653999999999</v>
      </c>
      <c r="D73" s="89">
        <v>9.4199809999999999</v>
      </c>
      <c r="E73" s="89">
        <v>140.27568400000001</v>
      </c>
      <c r="F73" s="89">
        <v>125.017008</v>
      </c>
      <c r="G73" s="90">
        <f>IF(AND(F73&gt;0,E73&gt;0),(E73/F73%)-100,"x  ")</f>
        <v>12.205280100768377</v>
      </c>
    </row>
    <row r="74" spans="1:7" ht="24" x14ac:dyDescent="0.2">
      <c r="A74" s="63" t="s">
        <v>111</v>
      </c>
      <c r="B74" s="89">
        <v>3.3903629999999998</v>
      </c>
      <c r="C74" s="89">
        <v>1.565429</v>
      </c>
      <c r="D74" s="89">
        <v>1.537439</v>
      </c>
      <c r="E74" s="89">
        <v>27.678253000000002</v>
      </c>
      <c r="F74" s="89">
        <v>25.502502</v>
      </c>
      <c r="G74" s="90">
        <f>IF(AND(F74&gt;0,E74&gt;0),(E74/F74%)-100,"x  ")</f>
        <v>8.5315197700994361</v>
      </c>
    </row>
    <row r="75" spans="1:7" x14ac:dyDescent="0.2">
      <c r="A75" s="64" t="s">
        <v>46</v>
      </c>
      <c r="B75" s="96">
        <v>1842.81546</v>
      </c>
      <c r="C75" s="92">
        <v>1561.9615960000001</v>
      </c>
      <c r="D75" s="92">
        <v>1473.4593600000001</v>
      </c>
      <c r="E75" s="92">
        <v>19632.360291000001</v>
      </c>
      <c r="F75" s="92">
        <v>18973.844985</v>
      </c>
      <c r="G75" s="93">
        <f>IF(AND(F75&gt;0,E75&gt;0),(E75/F75%)-100,"x  ")</f>
        <v>3.4706476548142859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4">
      <formula>MOD(ROW(),2)=0</formula>
    </cfRule>
  </conditionalFormatting>
  <conditionalFormatting sqref="A25:G25">
    <cfRule type="expression" dxfId="1" priority="3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19604.682037999999</v>
      </c>
      <c r="C9" s="98"/>
      <c r="D9" s="97">
        <v>18973.844985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2014</v>
      </c>
      <c r="C10" s="20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1508.334546</v>
      </c>
      <c r="C11" s="82">
        <f t="shared" ref="C11:C25" si="0">IF(B$8&gt;0,B11/B$8*100,0)</f>
        <v>0</v>
      </c>
      <c r="D11" s="83">
        <v>1440.518773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54</v>
      </c>
      <c r="B12" s="81">
        <v>1408.490937</v>
      </c>
      <c r="C12" s="84">
        <f t="shared" si="0"/>
        <v>0</v>
      </c>
      <c r="D12" s="83">
        <v>1520.056593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177</v>
      </c>
      <c r="B13" s="81">
        <v>1336.0751909999999</v>
      </c>
      <c r="C13" s="84">
        <f t="shared" si="0"/>
        <v>0</v>
      </c>
      <c r="D13" s="83">
        <v>1346.0558900000001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1218.6781060000001</v>
      </c>
      <c r="C14" s="84">
        <f t="shared" si="0"/>
        <v>0</v>
      </c>
      <c r="D14" s="83">
        <v>1140.9730689999999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1210.600508</v>
      </c>
      <c r="C15" s="84">
        <f t="shared" si="0"/>
        <v>0</v>
      </c>
      <c r="D15" s="83">
        <v>1233.9363940000001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1026.3292080000001</v>
      </c>
      <c r="C16" s="84">
        <f t="shared" si="0"/>
        <v>0</v>
      </c>
      <c r="D16" s="83">
        <v>1003.970805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957.827494</v>
      </c>
      <c r="C17" s="84">
        <f t="shared" si="0"/>
        <v>0</v>
      </c>
      <c r="D17" s="83">
        <v>927.31795899999997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874.71851800000002</v>
      </c>
      <c r="C18" s="84">
        <f t="shared" si="0"/>
        <v>0</v>
      </c>
      <c r="D18" s="83">
        <v>852.08010000000002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746.42550200000005</v>
      </c>
      <c r="C19" s="84">
        <f t="shared" si="0"/>
        <v>0</v>
      </c>
      <c r="D19" s="83">
        <v>673.45459400000004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678.63202899999999</v>
      </c>
      <c r="C20" s="84">
        <f t="shared" si="0"/>
        <v>0</v>
      </c>
      <c r="D20" s="83">
        <v>59.678682000000002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1">
        <v>617.64510299999995</v>
      </c>
      <c r="C21" s="84">
        <f t="shared" si="0"/>
        <v>0</v>
      </c>
      <c r="D21" s="83">
        <v>610.04884200000004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70</v>
      </c>
      <c r="B22" s="81">
        <v>567.70599200000004</v>
      </c>
      <c r="C22" s="84">
        <f t="shared" si="0"/>
        <v>0</v>
      </c>
      <c r="D22" s="83">
        <v>548.13985200000002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81">
        <v>499.95077300000003</v>
      </c>
      <c r="C23" s="84">
        <f t="shared" si="0"/>
        <v>0</v>
      </c>
      <c r="D23" s="83">
        <v>446.28334799999999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81</v>
      </c>
      <c r="B24" s="81">
        <v>488.40376300000003</v>
      </c>
      <c r="C24" s="84">
        <f t="shared" si="0"/>
        <v>0</v>
      </c>
      <c r="D24" s="83">
        <v>501.84560800000003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1">
        <v>488.32858199999998</v>
      </c>
      <c r="C25" s="84">
        <f t="shared" si="0"/>
        <v>0</v>
      </c>
      <c r="D25" s="83">
        <v>509.29712799999999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5976.5357859999967</v>
      </c>
      <c r="C27" s="84">
        <f>IF(B$8&gt;0,B27/B$8*100,0)</f>
        <v>0</v>
      </c>
      <c r="D27" s="83">
        <f>D9-(SUM(D11:D25))</f>
        <v>6160.1873479999977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2014</v>
      </c>
      <c r="C36" s="6">
        <v>2013</v>
      </c>
      <c r="D36" s="6">
        <v>2012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8" si="2">IF(F37=0,"",F37)</f>
        <v>1528.4109800000001</v>
      </c>
      <c r="C37" s="100">
        <v>1543.948502</v>
      </c>
      <c r="D37" s="100">
        <v>1364.0933540000001</v>
      </c>
      <c r="E37" s="28"/>
      <c r="F37" s="101">
        <v>1528.4109800000001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1522.5267980000001</v>
      </c>
      <c r="C38" s="100">
        <v>1603.963321</v>
      </c>
      <c r="D38" s="100">
        <v>1417.2305610000001</v>
      </c>
      <c r="E38" s="12"/>
      <c r="F38" s="101">
        <v>1522.5267980000001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1626.6605959999999</v>
      </c>
      <c r="C39" s="100">
        <v>1571.4496670000001</v>
      </c>
      <c r="D39" s="100">
        <v>1632.0399669999999</v>
      </c>
      <c r="E39" s="12"/>
      <c r="F39" s="101">
        <v>1626.6605959999999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1589.917418</v>
      </c>
      <c r="C40" s="100">
        <v>1652.2487100000001</v>
      </c>
      <c r="D40" s="100">
        <v>1585.6226489999999</v>
      </c>
      <c r="E40" s="12"/>
      <c r="F40" s="101">
        <v>1589.917418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1478.314128</v>
      </c>
      <c r="C41" s="100">
        <v>1581.874536</v>
      </c>
      <c r="D41" s="100">
        <v>1606.7078039999999</v>
      </c>
      <c r="E41" s="12"/>
      <c r="F41" s="101">
        <v>1478.314128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1659.5631209999999</v>
      </c>
      <c r="C42" s="100">
        <v>1461.4522219999999</v>
      </c>
      <c r="D42" s="100">
        <v>1659.2068650000001</v>
      </c>
      <c r="E42" s="20"/>
      <c r="F42" s="101">
        <v>1659.5631209999999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2160.5523800000001</v>
      </c>
      <c r="C43" s="100">
        <v>1659.1775729999999</v>
      </c>
      <c r="D43" s="100">
        <v>1628.598538</v>
      </c>
      <c r="E43" s="20"/>
      <c r="F43" s="101">
        <v>2160.5523800000001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1512.039082</v>
      </c>
      <c r="C44" s="100">
        <v>1548.1533380000001</v>
      </c>
      <c r="D44" s="100">
        <v>1633.0934930000001</v>
      </c>
      <c r="E44" s="20"/>
      <c r="F44" s="101">
        <v>1512.039082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1676.1393720000001</v>
      </c>
      <c r="C45" s="100">
        <v>1590.4518599999999</v>
      </c>
      <c r="D45" s="100">
        <v>1456.9730569999999</v>
      </c>
      <c r="E45" s="20"/>
      <c r="F45" s="101">
        <v>1676.1393720000001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>
        <f t="shared" si="2"/>
        <v>1842.81546</v>
      </c>
      <c r="C46" s="100">
        <v>1744.210169</v>
      </c>
      <c r="D46" s="100">
        <v>1594.5664260000001</v>
      </c>
      <c r="E46" s="20"/>
      <c r="F46" s="101">
        <v>1842.81546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>
        <f t="shared" si="2"/>
        <v>1561.9615960000001</v>
      </c>
      <c r="C47" s="100">
        <v>1523.2251650000001</v>
      </c>
      <c r="D47" s="100">
        <v>1776.7949960000001</v>
      </c>
      <c r="E47" s="28"/>
      <c r="F47" s="101">
        <v>1561.9615960000001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>
        <f t="shared" si="2"/>
        <v>1473.4593600000001</v>
      </c>
      <c r="C48" s="100">
        <v>1493.689922</v>
      </c>
      <c r="D48" s="100">
        <v>1469.6941179999999</v>
      </c>
      <c r="E48" s="30"/>
      <c r="F48" s="103">
        <v>1473.4593600000001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2019-08-19T06:56:15Z</dcterms:modified>
  <cp:category>LIS-Bericht</cp:category>
</cp:coreProperties>
</file>