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2" i="9" l="1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<sst xmlns="http://schemas.openxmlformats.org/spreadsheetml/2006/main" count="226" uniqueCount="186">
  <si>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</si>
  <si>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</si>
  <si>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</si>
  <si>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</si>
  <si>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</si>
  <si>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</si>
  <si>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</si>
  <si>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</si>
  <si>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</si>
  <si>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</si>
  <si>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</si>
  <si>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</si>
  <si>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</si>
  <si>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</si>
  <si>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</si>
  <si>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</si>
  <si>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</si>
  <si>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</si>
  <si>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</si>
  <si>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</si>
  <si>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</si>
  <si>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</si>
  <si>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</si>
  <si>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</si>
  <si>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</si>
  <si>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</si>
  <si>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</si>
  <si>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</si>
  <si>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</si>
  <si>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</si>
  <si>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</si>
  <si>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</si>
  <si>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</si>
  <si>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</si>
  <si>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</si>
  <si>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</si>
  <si>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</si>
  <si>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</si>
  <si>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</si>
  <si>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</si>
  <si>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</si>
  <si>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</si>
  <si>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</si>
  <si>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</si>
  <si>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</si>
  <si>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</si>
  <si>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</si>
  <si>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</si>
  <si>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</si>
  <si>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</si>
  <si>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</si>
  <si>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</si>
  <si>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</si>
  <si>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</si>
  <si>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</si>
  <si>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</si>
  <si>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</si>
  <si>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</si>
  <si>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</si>
  <si>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</si>
  <si>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</si>
  <si>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</si>
  <si>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</si>
  <si>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</si>
  <si>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</si>
  <si>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</si>
  <si>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</si>
  <si>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</si>
  <si>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</si>
  <si>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</si>
  <si>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</si>
  <si>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</si>
  <si>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</si>
  <si>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</si>
  <si>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</si>
  <si>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</si>
  <si>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</si>
  <si>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</si>
  <si>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</si>
  <si>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</si>
  <si>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</si>
  <si>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</si>
  <si>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</si>
  <si>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</si>
  <si>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</si>
  <si>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</si>
  <si>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</si>
  <si>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</si>
  <si>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</si>
  <si>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</si>
  <si>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</si>
  <si>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</si>
  <si>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</si>
  <si>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</si>
  <si>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</si>
  <si>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</si>
  <si>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</si>
  <si>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</si>
  <si>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</si>
  <si>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</si>
  <si>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</si>
  <si>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</si>
  <si>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</si>
  <si>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</si>
  <si>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</si>
  <si>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</si>
  <si>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</si>
  <si>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</si>
  <si>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</si>
  <si>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</si>
  <si>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</si>
  <si>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</si>
  <si>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</si>
  <si>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</si>
  <si>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</si>
  <si>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</si>
  <si>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</si>
  <si>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</si>
  <si>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</si>
  <si>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</si>
  <si>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</si>
  <si>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</si>
  <si>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</si>
  <si>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</si>
  <si>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</si>
  <si>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</si>
  <si>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</si>
  <si>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</si>
  <si>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</si>
  <si>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</si>
  <si>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</si>
  <si>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</si>
  <si>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</si>
  <si>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</si>
  <si>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</si>
  <si>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</si>
  <si>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</si>
  <si>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</si>
  <si>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</si>
  <si>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</si>
  <si>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</si>
  <si>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</si>
  <si>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</si>
  <si>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</si>
  <si>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</si>
  <si>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</si>
  <si>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</si>
  <si>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</si>
  <si>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</si>
  <si>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</si>
  <si>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</si>
  <si>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</si>
  <si>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</si>
  <si>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</si>
  <si>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</si>
  <si>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</si>
  <si>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</si>
  <si>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</si>
  <si>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</si>
  <si>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</si>
  <si>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</si>
  <si>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</si>
  <si>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</si>
  <si>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</si>
  <si>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</si>
  <si>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</si>
  <si>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2/16 SH</t>
  </si>
  <si>
    <t>2. Quartal 2016</t>
  </si>
  <si>
    <t xml:space="preserve">© Statistisches Amt für Hamburg und Schleswig-Holstein, Hamburg 2019  
Auszugsweise Vervielfältigung und Verbreitung mit Quellenangabe gestattet.        </t>
  </si>
  <si>
    <t>Januar - Juni</t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</si>
  <si>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</si>
  <si>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</si>
  <si>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</si>
  <si>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</si>
  <si>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</si>
  <si>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Schleswig-Holstein 2014 bis 2016 im Monatsvergleich</t>
  </si>
  <si>
    <t>Januar - Juni 2016</t>
  </si>
  <si>
    <t>Verein.Staaten (USA)</t>
  </si>
  <si>
    <t>Algerien</t>
  </si>
  <si>
    <t>Frankreich</t>
  </si>
  <si>
    <t>Vereinigt.Königreich</t>
  </si>
  <si>
    <t>China, Volksrepublik</t>
  </si>
  <si>
    <t>2. Ausfuhr des Landes Schleswig-Holstein in den Jahren 2014 bis 2016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</si>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</sst>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  <c:pt idx="3">
                  <c:v>1728.6237430000001</c:v>
                </c:pt>
                <c:pt idx="4">
                  <c:v>1715.398254</c:v>
                </c:pt>
                <c:pt idx="5">
                  <c:v>1632.8033640000001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  <c:pt idx="3">
                  <c:v>1576.2930349999999</c:v>
                </c:pt>
                <c:pt idx="4">
                  <c:v>1498.123775</c:v>
                </c:pt>
                <c:pt idx="5">
                  <c:v>1741.268779</c:v>
                </c:pt>
                <c:pt idx="6">
                  <c:v>1610.2032409999999</c:v>
                </c:pt>
                <c:pt idx="7">
                  <c:v>1488.872269</c:v>
                </c:pt>
                <c:pt idx="8">
                  <c:v>1583.9198730000001</c:v>
                </c:pt>
                <c:pt idx="9">
                  <c:v>1666.6887180000001</c:v>
                </c:pt>
                <c:pt idx="10">
                  <c:v>2159.6155990000002</c:v>
                </c:pt>
                <c:pt idx="11">
                  <c:v>1520.1858360000001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  <c:pt idx="3">
                  <c:v>1589.917418</c:v>
                </c:pt>
                <c:pt idx="4">
                  <c:v>1478.314128</c:v>
                </c:pt>
                <c:pt idx="5">
                  <c:v>1659.5631209999999</c:v>
                </c:pt>
                <c:pt idx="6">
                  <c:v>2160.5523800000001</c:v>
                </c:pt>
                <c:pt idx="7">
                  <c:v>1512.039082</c:v>
                </c:pt>
                <c:pt idx="8">
                  <c:v>1676.1393720000001</c:v>
                </c:pt>
                <c:pt idx="9">
                  <c:v>1842.81546</c:v>
                </c:pt>
                <c:pt idx="10">
                  <c:v>1561.9615960000001</c:v>
                </c:pt>
                <c:pt idx="11">
                  <c:v>1473.4593600000001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58528"/>
        <c:axId val="67575168"/>
      </c:lineChart>
      <c:catAx>
        <c:axId val="4315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575168"/>
        <c:crosses val="autoZero"/>
        <c:auto val="1"/>
        <c:lblAlgn val="ctr"/>
        <c:lblOffset val="100"/>
        <c:noMultiLvlLbl val="0"/>
      </c:catAx>
      <c:valAx>
        <c:axId val="6757516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3158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Algerien</c:v>
                </c:pt>
                <c:pt idx="3">
                  <c:v>Frankreich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Belgien</c:v>
                </c:pt>
                <c:pt idx="7">
                  <c:v>Italien</c:v>
                </c:pt>
                <c:pt idx="8">
                  <c:v>Polen</c:v>
                </c:pt>
                <c:pt idx="9">
                  <c:v>China, Volksrepublik</c:v>
                </c:pt>
                <c:pt idx="10">
                  <c:v>Österreich</c:v>
                </c:pt>
                <c:pt idx="11">
                  <c:v>Spanien</c:v>
                </c:pt>
                <c:pt idx="12">
                  <c:v>Norwegen</c:v>
                </c:pt>
                <c:pt idx="13">
                  <c:v>Schweden</c:v>
                </c:pt>
                <c:pt idx="14">
                  <c:v>Schweiz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857.61352099999999</c:v>
                </c:pt>
                <c:pt idx="1">
                  <c:v>736.15468399999997</c:v>
                </c:pt>
                <c:pt idx="2">
                  <c:v>642.449701</c:v>
                </c:pt>
                <c:pt idx="3">
                  <c:v>628.140398</c:v>
                </c:pt>
                <c:pt idx="4">
                  <c:v>590.22453299999995</c:v>
                </c:pt>
                <c:pt idx="5">
                  <c:v>540.93638399999998</c:v>
                </c:pt>
                <c:pt idx="6">
                  <c:v>513.43063800000004</c:v>
                </c:pt>
                <c:pt idx="7">
                  <c:v>464.28389299999998</c:v>
                </c:pt>
                <c:pt idx="8">
                  <c:v>451.35531400000002</c:v>
                </c:pt>
                <c:pt idx="9">
                  <c:v>398.95283999999998</c:v>
                </c:pt>
                <c:pt idx="10">
                  <c:v>313.10378600000001</c:v>
                </c:pt>
                <c:pt idx="11">
                  <c:v>295.75068199999998</c:v>
                </c:pt>
                <c:pt idx="12">
                  <c:v>294.33046000000002</c:v>
                </c:pt>
                <c:pt idx="13">
                  <c:v>288.11824799999999</c:v>
                </c:pt>
                <c:pt idx="14">
                  <c:v>261.075716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Algerien</c:v>
                </c:pt>
                <c:pt idx="3">
                  <c:v>Frankreich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Belgien</c:v>
                </c:pt>
                <c:pt idx="7">
                  <c:v>Italien</c:v>
                </c:pt>
                <c:pt idx="8">
                  <c:v>Polen</c:v>
                </c:pt>
                <c:pt idx="9">
                  <c:v>China, Volksrepublik</c:v>
                </c:pt>
                <c:pt idx="10">
                  <c:v>Österreich</c:v>
                </c:pt>
                <c:pt idx="11">
                  <c:v>Spanien</c:v>
                </c:pt>
                <c:pt idx="12">
                  <c:v>Norwegen</c:v>
                </c:pt>
                <c:pt idx="13">
                  <c:v>Schweden</c:v>
                </c:pt>
                <c:pt idx="14">
                  <c:v>Schweiz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802.11297000000002</c:v>
                </c:pt>
                <c:pt idx="1">
                  <c:v>668.74361599999997</c:v>
                </c:pt>
                <c:pt idx="2">
                  <c:v>62.339615999999999</c:v>
                </c:pt>
                <c:pt idx="3">
                  <c:v>598.15852099999995</c:v>
                </c:pt>
                <c:pt idx="4">
                  <c:v>644.40109500000005</c:v>
                </c:pt>
                <c:pt idx="5">
                  <c:v>554.07578100000001</c:v>
                </c:pt>
                <c:pt idx="6">
                  <c:v>480.91535299999998</c:v>
                </c:pt>
                <c:pt idx="7">
                  <c:v>425.50680499999999</c:v>
                </c:pt>
                <c:pt idx="8">
                  <c:v>394.666088</c:v>
                </c:pt>
                <c:pt idx="9">
                  <c:v>445.66030599999999</c:v>
                </c:pt>
                <c:pt idx="10">
                  <c:v>322.86690700000003</c:v>
                </c:pt>
                <c:pt idx="11">
                  <c:v>262.173654</c:v>
                </c:pt>
                <c:pt idx="12">
                  <c:v>191.79108299999999</c:v>
                </c:pt>
                <c:pt idx="13">
                  <c:v>269.89054700000003</c:v>
                </c:pt>
                <c:pt idx="14">
                  <c:v>256.12065999999999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03776"/>
        <c:axId val="67880064"/>
      </c:barChart>
      <c:catAx>
        <c:axId val="678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880064"/>
        <c:crosses val="autoZero"/>
        <c:auto val="1"/>
        <c:lblAlgn val="ctr"/>
        <c:lblOffset val="100"/>
        <c:noMultiLvlLbl val="0"/>
      </c:catAx>
      <c:valAx>
        <c:axId val="678800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803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185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102</v>
      </c>
      <c r="C4" s="88" t="s">
        <v>103</v>
      </c>
      <c r="D4" s="88" t="s">
        <v>104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209.81539900000001</v>
      </c>
      <c r="C8" s="89">
        <v>195.02979199999999</v>
      </c>
      <c r="D8" s="89">
        <v>214.194469</v>
      </c>
      <c r="E8" s="89">
        <v>1208.764576</v>
      </c>
      <c r="F8" s="89">
        <v>1364.872752</v>
      </c>
      <c r="G8" s="90">
        <f>IF(AND(F8&gt;0,E8&gt;0),(E8/F8%)-100,"x  ")</f>
        <v>-11.437562642469686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1.41065</v>
      </c>
      <c r="C10" s="89">
        <v>2.584832</v>
      </c>
      <c r="D10" s="89">
        <v>1.3164370000000001</v>
      </c>
      <c r="E10" s="89">
        <v>11.237843</v>
      </c>
      <c r="F10" s="89">
        <v>13.684029000000001</v>
      </c>
      <c r="G10" s="90">
        <f>IF(AND(F10&gt;0,E10&gt;0),(E10/F10%)-100,"x  ")</f>
        <v>-17.876211750208952</v>
      </c>
    </row>
    <row r="11" spans="1:7" s="9" customFormat="1" ht="12" x14ac:dyDescent="0.2">
      <c r="A11" s="38" t="s">
        <v>25</v>
      </c>
      <c r="B11" s="89">
        <v>82.982827</v>
      </c>
      <c r="C11" s="89">
        <v>76.093816000000004</v>
      </c>
      <c r="D11" s="89">
        <v>88.144077999999993</v>
      </c>
      <c r="E11" s="89">
        <v>503.03736199999997</v>
      </c>
      <c r="F11" s="89">
        <v>554.87893599999995</v>
      </c>
      <c r="G11" s="90">
        <f>IF(AND(F11&gt;0,E11&gt;0),(E11/F11%)-100,"x  ")</f>
        <v>-9.3428621338042603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17.750195999999999</v>
      </c>
      <c r="C13" s="89">
        <v>12.704461999999999</v>
      </c>
      <c r="D13" s="89">
        <v>17.372769999999999</v>
      </c>
      <c r="E13" s="89">
        <v>110.679922</v>
      </c>
      <c r="F13" s="89">
        <v>145.74696599999999</v>
      </c>
      <c r="G13" s="90">
        <f>IF(AND(F13&gt;0,E13&gt;0),(E13/F13%)-100,"x  ")</f>
        <v>-24.060222289635846</v>
      </c>
    </row>
    <row r="14" spans="1:7" s="9" customFormat="1" ht="12" x14ac:dyDescent="0.2">
      <c r="A14" s="39" t="s">
        <v>118</v>
      </c>
      <c r="B14" s="89">
        <v>30.505144999999999</v>
      </c>
      <c r="C14" s="89">
        <v>33.717081</v>
      </c>
      <c r="D14" s="89">
        <v>35.390552</v>
      </c>
      <c r="E14" s="89">
        <v>195.47439600000001</v>
      </c>
      <c r="F14" s="89">
        <v>196.091341</v>
      </c>
      <c r="G14" s="90">
        <f>IF(AND(F14&gt;0,E14&gt;0),(E14/F14%)-100,"x  ")</f>
        <v>-0.3146212356210043</v>
      </c>
    </row>
    <row r="15" spans="1:7" s="9" customFormat="1" ht="12" x14ac:dyDescent="0.2">
      <c r="A15" s="38" t="s">
        <v>26</v>
      </c>
      <c r="B15" s="89">
        <v>107.03048099999999</v>
      </c>
      <c r="C15" s="89">
        <v>95.263884000000004</v>
      </c>
      <c r="D15" s="89">
        <v>100.82002900000001</v>
      </c>
      <c r="E15" s="89">
        <v>582.89232000000004</v>
      </c>
      <c r="F15" s="89">
        <v>708.87259800000004</v>
      </c>
      <c r="G15" s="90">
        <f>IF(AND(F15&gt;0,E15&gt;0),(E15/F15%)-100,"x  ")</f>
        <v>-17.771920984876331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3.9034469999999999</v>
      </c>
      <c r="C17" s="89">
        <v>9.2767680000000006</v>
      </c>
      <c r="D17" s="89">
        <v>4.026478</v>
      </c>
      <c r="E17" s="89">
        <v>28.374554</v>
      </c>
      <c r="F17" s="89">
        <v>159.909986</v>
      </c>
      <c r="G17" s="90">
        <f>IF(AND(F17&gt;0,E17&gt;0),(E17/F17%)-100,"x  ")</f>
        <v>-82.255921153041683</v>
      </c>
    </row>
    <row r="18" spans="1:7" s="9" customFormat="1" ht="12" x14ac:dyDescent="0.2">
      <c r="A18" s="41" t="s">
        <v>120</v>
      </c>
      <c r="B18" s="89">
        <v>7.665864</v>
      </c>
      <c r="C18" s="89">
        <v>1.251992</v>
      </c>
      <c r="D18" s="89">
        <v>7.5280240000000003</v>
      </c>
      <c r="E18" s="89">
        <v>28.151406999999999</v>
      </c>
      <c r="F18" s="89">
        <v>39.672002999999997</v>
      </c>
      <c r="G18" s="90">
        <f>IF(AND(F18&gt;0,E18&gt;0),(E18/F18%)-100,"x  ")</f>
        <v>-29.039612645723977</v>
      </c>
    </row>
    <row r="19" spans="1:7" s="9" customFormat="1" ht="12" x14ac:dyDescent="0.2">
      <c r="A19" s="41" t="s">
        <v>121</v>
      </c>
      <c r="B19" s="89">
        <v>17.043668</v>
      </c>
      <c r="C19" s="89">
        <v>13.972602999999999</v>
      </c>
      <c r="D19" s="89">
        <v>13.962777000000001</v>
      </c>
      <c r="E19" s="89">
        <v>86.237465</v>
      </c>
      <c r="F19" s="89">
        <v>82.559995000000001</v>
      </c>
      <c r="G19" s="90">
        <f>IF(AND(F19&gt;0,E19&gt;0),(E19/F19%)-100,"x  ")</f>
        <v>4.4543001728621761</v>
      </c>
    </row>
    <row r="20" spans="1:7" s="9" customFormat="1" ht="12" x14ac:dyDescent="0.2">
      <c r="A20" s="42" t="s">
        <v>27</v>
      </c>
      <c r="B20" s="89">
        <v>18.391441</v>
      </c>
      <c r="C20" s="89">
        <v>21.087260000000001</v>
      </c>
      <c r="D20" s="89">
        <v>23.913924999999999</v>
      </c>
      <c r="E20" s="89">
        <v>111.59705099999999</v>
      </c>
      <c r="F20" s="89">
        <v>87.437189000000004</v>
      </c>
      <c r="G20" s="90">
        <f>IF(AND(F20&gt;0,E20&gt;0),(E20/F20%)-100,"x  ")</f>
        <v>27.631105569965186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1481.912975</v>
      </c>
      <c r="C22" s="89">
        <v>1476.813236</v>
      </c>
      <c r="D22" s="89">
        <v>1370.4357660000001</v>
      </c>
      <c r="E22" s="89">
        <v>8799.4115149999998</v>
      </c>
      <c r="F22" s="89">
        <v>8001.7280790000004</v>
      </c>
      <c r="G22" s="90">
        <f>IF(AND(F22&gt;0,E22&gt;0),(E22/F22%)-100,"x  ")</f>
        <v>9.9688895714097896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9.7173449999999999</v>
      </c>
      <c r="C24" s="89">
        <v>8.745628</v>
      </c>
      <c r="D24" s="89">
        <v>8.1302280000000007</v>
      </c>
      <c r="E24" s="89">
        <v>52.483727999999999</v>
      </c>
      <c r="F24" s="89">
        <v>53.635250999999997</v>
      </c>
      <c r="G24" s="90">
        <f>IF(AND(F24&gt;0,E24&gt;0),(E24/F24%)-100,"x  ")</f>
        <v>-2.1469518246497898</v>
      </c>
    </row>
    <row r="25" spans="1:7" s="9" customFormat="1" ht="12" x14ac:dyDescent="0.2">
      <c r="A25" s="42" t="s">
        <v>31</v>
      </c>
      <c r="B25" s="89">
        <v>102.17173200000001</v>
      </c>
      <c r="C25" s="89">
        <v>111.72148900000001</v>
      </c>
      <c r="D25" s="89">
        <v>120.69411599999999</v>
      </c>
      <c r="E25" s="89">
        <v>637.17302099999995</v>
      </c>
      <c r="F25" s="89">
        <v>739.53948200000002</v>
      </c>
      <c r="G25" s="90">
        <f>IF(AND(F25&gt;0,E25&gt;0),(E25/F25%)-100,"x  ")</f>
        <v>-13.841919666433711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3.729266</v>
      </c>
      <c r="C27" s="89">
        <v>1.964569</v>
      </c>
      <c r="D27" s="89">
        <v>7.7315040000000002</v>
      </c>
      <c r="E27" s="89">
        <v>24.209527999999999</v>
      </c>
      <c r="F27" s="89">
        <v>26.521456000000001</v>
      </c>
      <c r="G27" s="90">
        <f>IF(AND(F27&gt;0,E27&gt;0),(E27/F27%)-100,"x  ")</f>
        <v>-8.7171986334385281</v>
      </c>
    </row>
    <row r="28" spans="1:7" s="9" customFormat="1" ht="12" x14ac:dyDescent="0.2">
      <c r="A28" s="40" t="s">
        <v>34</v>
      </c>
      <c r="B28" s="89">
        <v>16.137819</v>
      </c>
      <c r="C28" s="89">
        <v>22.928066000000001</v>
      </c>
      <c r="D28" s="89">
        <v>20.451194999999998</v>
      </c>
      <c r="E28" s="89">
        <v>125.24224599999999</v>
      </c>
      <c r="F28" s="89">
        <v>168.996152</v>
      </c>
      <c r="G28" s="90">
        <f>IF(AND(F28&gt;0,E28&gt;0),(E28/F28%)-100,"x  ")</f>
        <v>-25.890474713294068</v>
      </c>
    </row>
    <row r="29" spans="1:7" s="9" customFormat="1" ht="12" x14ac:dyDescent="0.2">
      <c r="A29" s="40" t="s">
        <v>122</v>
      </c>
      <c r="B29" s="89">
        <v>7.735347</v>
      </c>
      <c r="C29" s="89">
        <v>9.9083400000000008</v>
      </c>
      <c r="D29" s="89">
        <v>4.7363879999999998</v>
      </c>
      <c r="E29" s="89">
        <v>56.609063999999996</v>
      </c>
      <c r="F29" s="89">
        <v>66.728471999999996</v>
      </c>
      <c r="G29" s="90">
        <f>IF(AND(F29&gt;0,E29&gt;0),(E29/F29%)-100,"x  ")</f>
        <v>-15.165052782866056</v>
      </c>
    </row>
    <row r="30" spans="1:7" s="9" customFormat="1" ht="12" x14ac:dyDescent="0.2">
      <c r="A30" s="40" t="s">
        <v>123</v>
      </c>
      <c r="B30" s="89">
        <v>11.780336</v>
      </c>
      <c r="C30" s="89">
        <v>11.136778</v>
      </c>
      <c r="D30" s="89">
        <v>9.2952499999999993</v>
      </c>
      <c r="E30" s="89">
        <v>65.442308999999995</v>
      </c>
      <c r="F30" s="89">
        <v>81.377746000000002</v>
      </c>
      <c r="G30" s="90">
        <f>IF(AND(F30&gt;0,E30&gt;0),(E30/F30%)-100,"x  ")</f>
        <v>-19.582057482889752</v>
      </c>
    </row>
    <row r="31" spans="1:7" s="9" customFormat="1" ht="12" x14ac:dyDescent="0.2">
      <c r="A31" s="44" t="s">
        <v>35</v>
      </c>
      <c r="B31" s="89">
        <v>1370.0238979999999</v>
      </c>
      <c r="C31" s="89">
        <v>1356.346119</v>
      </c>
      <c r="D31" s="89">
        <v>1241.6114219999999</v>
      </c>
      <c r="E31" s="89">
        <v>8109.754766</v>
      </c>
      <c r="F31" s="89">
        <v>7208.5533459999997</v>
      </c>
      <c r="G31" s="90">
        <f>IF(AND(F31&gt;0,E31&gt;0),(E31/F31%)-100,"x  ")</f>
        <v>12.501834650361218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166.850179</v>
      </c>
      <c r="C33" s="89">
        <v>157.06013200000001</v>
      </c>
      <c r="D33" s="89">
        <v>165.071269</v>
      </c>
      <c r="E33" s="89">
        <v>938.44812100000001</v>
      </c>
      <c r="F33" s="89">
        <v>1014.323875</v>
      </c>
      <c r="G33" s="90">
        <f>IF(AND(F33&gt;0,E33&gt;0),(E33/F33%)-100,"x  ")</f>
        <v>-7.4804267029601306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18.882387000000001</v>
      </c>
      <c r="C35" s="89">
        <v>20.936036999999999</v>
      </c>
      <c r="D35" s="89">
        <v>18.684943000000001</v>
      </c>
      <c r="E35" s="89">
        <v>110.93241</v>
      </c>
      <c r="F35" s="89">
        <v>108.317044</v>
      </c>
      <c r="G35" s="90">
        <f>IF(AND(F35&gt;0,E35&gt;0),(E35/F35%)-100,"x  ")</f>
        <v>2.4145470587251339</v>
      </c>
    </row>
    <row r="36" spans="1:7" s="9" customFormat="1" ht="12" x14ac:dyDescent="0.2">
      <c r="A36" s="47" t="s">
        <v>37</v>
      </c>
      <c r="B36" s="89">
        <v>61.074226000000003</v>
      </c>
      <c r="C36" s="89">
        <v>53.281508000000002</v>
      </c>
      <c r="D36" s="89">
        <v>58.674446000000003</v>
      </c>
      <c r="E36" s="89">
        <v>327.88676600000002</v>
      </c>
      <c r="F36" s="89">
        <v>330.06069600000001</v>
      </c>
      <c r="G36" s="90">
        <f>IF(AND(F36&gt;0,E36&gt;0),(E36/F36%)-100,"x  ")</f>
        <v>-0.6586455237917761</v>
      </c>
    </row>
    <row r="37" spans="1:7" s="9" customFormat="1" ht="12" x14ac:dyDescent="0.2">
      <c r="A37" s="47" t="s">
        <v>38</v>
      </c>
      <c r="B37" s="89">
        <v>28.134767</v>
      </c>
      <c r="C37" s="89">
        <v>28.413383</v>
      </c>
      <c r="D37" s="89">
        <v>31.942916</v>
      </c>
      <c r="E37" s="89">
        <v>163.19436999999999</v>
      </c>
      <c r="F37" s="89">
        <v>155.21804800000001</v>
      </c>
      <c r="G37" s="90">
        <f>IF(AND(F37&gt;0,E37&gt;0),(E37/F37%)-100,"x  ")</f>
        <v>5.1387851495207428</v>
      </c>
    </row>
    <row r="38" spans="1:7" s="9" customFormat="1" ht="12" x14ac:dyDescent="0.2">
      <c r="A38" s="45" t="s">
        <v>39</v>
      </c>
      <c r="B38" s="89">
        <v>1203.1737189999999</v>
      </c>
      <c r="C38" s="89">
        <v>1199.285987</v>
      </c>
      <c r="D38" s="89">
        <v>1076.5401529999999</v>
      </c>
      <c r="E38" s="89">
        <v>7171.3066449999997</v>
      </c>
      <c r="F38" s="89">
        <v>6194.2294709999996</v>
      </c>
      <c r="G38" s="90">
        <f>IF(AND(F38&gt;0,E38&gt;0),(E38/F38%)-100,"x  ")</f>
        <v>15.773990591960739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33.540137000000001</v>
      </c>
      <c r="C40" s="89">
        <v>30.875</v>
      </c>
      <c r="D40" s="89">
        <v>30.947049</v>
      </c>
      <c r="E40" s="89">
        <v>206.792936</v>
      </c>
      <c r="F40" s="89">
        <v>182.64858899999999</v>
      </c>
      <c r="G40" s="90">
        <f t="shared" ref="G40:G51" si="0">IF(AND(F40&gt;0,E40&gt;0),(E40/F40%)-100,"x  ")</f>
        <v>13.219016435982439</v>
      </c>
    </row>
    <row r="41" spans="1:7" s="9" customFormat="1" ht="12" x14ac:dyDescent="0.2">
      <c r="A41" s="47" t="s">
        <v>40</v>
      </c>
      <c r="B41" s="89">
        <v>31.022739999999999</v>
      </c>
      <c r="C41" s="89">
        <v>27.023561000000001</v>
      </c>
      <c r="D41" s="89">
        <v>28.217717</v>
      </c>
      <c r="E41" s="89">
        <v>174.089643</v>
      </c>
      <c r="F41" s="89">
        <v>174.15148400000001</v>
      </c>
      <c r="G41" s="90">
        <f t="shared" si="0"/>
        <v>-3.5509889769301139E-2</v>
      </c>
    </row>
    <row r="42" spans="1:7" s="9" customFormat="1" ht="12" x14ac:dyDescent="0.2">
      <c r="A42" s="47" t="s">
        <v>41</v>
      </c>
      <c r="B42" s="89">
        <v>31.578938000000001</v>
      </c>
      <c r="C42" s="89">
        <v>32.007004999999999</v>
      </c>
      <c r="D42" s="89">
        <v>32.508875000000003</v>
      </c>
      <c r="E42" s="89">
        <v>189.353252</v>
      </c>
      <c r="F42" s="89">
        <v>179.66134600000001</v>
      </c>
      <c r="G42" s="90">
        <f t="shared" si="0"/>
        <v>5.3945415726764026</v>
      </c>
    </row>
    <row r="43" spans="1:7" s="9" customFormat="1" ht="12" x14ac:dyDescent="0.2">
      <c r="A43" s="47" t="s">
        <v>126</v>
      </c>
      <c r="B43" s="89">
        <v>103.450581</v>
      </c>
      <c r="C43" s="89">
        <v>83.995191000000005</v>
      </c>
      <c r="D43" s="89">
        <v>91.613235000000003</v>
      </c>
      <c r="E43" s="89">
        <v>575.86514599999998</v>
      </c>
      <c r="F43" s="89">
        <v>506.16524500000003</v>
      </c>
      <c r="G43" s="90">
        <f t="shared" si="0"/>
        <v>13.770187046327123</v>
      </c>
    </row>
    <row r="44" spans="1:7" s="9" customFormat="1" ht="12" x14ac:dyDescent="0.2">
      <c r="A44" s="47" t="s">
        <v>42</v>
      </c>
      <c r="B44" s="89">
        <v>44.617925999999997</v>
      </c>
      <c r="C44" s="89">
        <v>41.755688999999997</v>
      </c>
      <c r="D44" s="89">
        <v>43.650937999999996</v>
      </c>
      <c r="E44" s="89">
        <v>260.12425100000002</v>
      </c>
      <c r="F44" s="89">
        <v>243.68458100000001</v>
      </c>
      <c r="G44" s="90">
        <f t="shared" si="0"/>
        <v>6.7462906075292608</v>
      </c>
    </row>
    <row r="45" spans="1:7" s="9" customFormat="1" ht="12" x14ac:dyDescent="0.2">
      <c r="A45" s="47" t="s">
        <v>43</v>
      </c>
      <c r="B45" s="89">
        <v>158.72205199999999</v>
      </c>
      <c r="C45" s="89">
        <v>149.999762</v>
      </c>
      <c r="D45" s="89">
        <v>158.44973999999999</v>
      </c>
      <c r="E45" s="89">
        <v>957.55317000000002</v>
      </c>
      <c r="F45" s="89">
        <v>824.24015499999996</v>
      </c>
      <c r="G45" s="90">
        <f t="shared" si="0"/>
        <v>16.174050025505011</v>
      </c>
    </row>
    <row r="46" spans="1:7" s="9" customFormat="1" ht="12" x14ac:dyDescent="0.2">
      <c r="A46" s="47" t="s">
        <v>128</v>
      </c>
      <c r="B46" s="89">
        <v>243.286463</v>
      </c>
      <c r="C46" s="89">
        <v>230.49972399999999</v>
      </c>
      <c r="D46" s="89">
        <v>268.278638</v>
      </c>
      <c r="E46" s="89">
        <v>1448.9606550000001</v>
      </c>
      <c r="F46" s="89">
        <v>1443.5691139999999</v>
      </c>
      <c r="G46" s="90">
        <f t="shared" si="0"/>
        <v>0.37348686306128798</v>
      </c>
    </row>
    <row r="47" spans="1:7" s="9" customFormat="1" ht="12" x14ac:dyDescent="0.2">
      <c r="A47" s="47" t="s">
        <v>129</v>
      </c>
      <c r="B47" s="89">
        <v>16.607966000000001</v>
      </c>
      <c r="C47" s="89">
        <v>12.476763</v>
      </c>
      <c r="D47" s="89">
        <v>12.480615</v>
      </c>
      <c r="E47" s="89">
        <v>73.807084000000003</v>
      </c>
      <c r="F47" s="89">
        <v>71.739395000000002</v>
      </c>
      <c r="G47" s="90">
        <f t="shared" si="0"/>
        <v>2.882222522227849</v>
      </c>
    </row>
    <row r="48" spans="1:7" s="9" customFormat="1" ht="12" x14ac:dyDescent="0.2">
      <c r="A48" s="47" t="s">
        <v>130</v>
      </c>
      <c r="B48" s="89">
        <v>58.250169999999997</v>
      </c>
      <c r="C48" s="89">
        <v>63.034801999999999</v>
      </c>
      <c r="D48" s="89">
        <v>75.833226999999994</v>
      </c>
      <c r="E48" s="89">
        <v>399.91455500000001</v>
      </c>
      <c r="F48" s="89">
        <v>432.887114</v>
      </c>
      <c r="G48" s="90">
        <f t="shared" si="0"/>
        <v>-7.6168954754333527</v>
      </c>
    </row>
    <row r="49" spans="1:7" s="9" customFormat="1" ht="12" x14ac:dyDescent="0.2">
      <c r="A49" s="47" t="s">
        <v>127</v>
      </c>
      <c r="B49" s="89">
        <v>46.363427000000001</v>
      </c>
      <c r="C49" s="89">
        <v>41.110021000000003</v>
      </c>
      <c r="D49" s="89">
        <v>45.21752</v>
      </c>
      <c r="E49" s="89">
        <v>265.08137799999997</v>
      </c>
      <c r="F49" s="89">
        <v>288.56329899999997</v>
      </c>
      <c r="G49" s="90">
        <f t="shared" si="0"/>
        <v>-8.1375286051189732</v>
      </c>
    </row>
    <row r="50" spans="1:7" s="9" customFormat="1" ht="12" x14ac:dyDescent="0.2">
      <c r="A50" s="47" t="s">
        <v>45</v>
      </c>
      <c r="B50" s="89">
        <v>76.492152000000004</v>
      </c>
      <c r="C50" s="89">
        <v>67.701631000000006</v>
      </c>
      <c r="D50" s="89">
        <v>64.404944</v>
      </c>
      <c r="E50" s="89">
        <v>414.78587199999998</v>
      </c>
      <c r="F50" s="89">
        <v>407.88673299999999</v>
      </c>
      <c r="G50" s="90">
        <f t="shared" si="0"/>
        <v>1.6914350092382193</v>
      </c>
    </row>
    <row r="51" spans="1:7" s="9" customFormat="1" ht="12" x14ac:dyDescent="0.2">
      <c r="A51" s="47" t="s">
        <v>44</v>
      </c>
      <c r="B51" s="89">
        <v>143.34715499999999</v>
      </c>
      <c r="C51" s="89">
        <v>232.27749700000001</v>
      </c>
      <c r="D51" s="89">
        <v>0.98819800000000002</v>
      </c>
      <c r="E51" s="89">
        <v>386.09661299999999</v>
      </c>
      <c r="F51" s="89">
        <v>270.824141</v>
      </c>
      <c r="G51" s="90">
        <f t="shared" si="0"/>
        <v>42.563588155163757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36.895369000000002</v>
      </c>
      <c r="C53" s="89">
        <v>43.555225999999998</v>
      </c>
      <c r="D53" s="89">
        <v>48.173129000000003</v>
      </c>
      <c r="E53" s="89">
        <v>233.87865600000001</v>
      </c>
      <c r="F53" s="89">
        <v>209.90247099999999</v>
      </c>
      <c r="G53" s="90">
        <f>IF(AND(F53&gt;0,E53&gt;0),(E53/F53%)-100,"x  ")</f>
        <v>11.42253584999483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1728.6237430000001</v>
      </c>
      <c r="C55" s="92">
        <v>1715.398254</v>
      </c>
      <c r="D55" s="92">
        <v>1632.8033640000001</v>
      </c>
      <c r="E55" s="92">
        <v>10242.054747</v>
      </c>
      <c r="F55" s="92">
        <v>9576.5033019999992</v>
      </c>
      <c r="G55" s="93">
        <f>IF(AND(F55&gt;0,E55&gt;0),(E55/F55%)-100,"x  ")</f>
        <v>6.9498377853741715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183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102</v>
      </c>
      <c r="C4" s="94" t="s">
        <v>103</v>
      </c>
      <c r="D4" s="94" t="s">
        <v>104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1134.4584910000001</v>
      </c>
      <c r="C8" s="89">
        <v>1202.2898700000001</v>
      </c>
      <c r="D8" s="89">
        <v>1154.3518240000001</v>
      </c>
      <c r="E8" s="89">
        <v>6717.1990070000002</v>
      </c>
      <c r="F8" s="89">
        <v>6408.8921689999997</v>
      </c>
      <c r="G8" s="90">
        <f>IF(AND(F8&gt;0,E8&gt;0),(E8/F8%)-100,"x  ")</f>
        <v>4.8106104747914173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1007.475091</v>
      </c>
      <c r="C10" s="89">
        <v>934.70406300000002</v>
      </c>
      <c r="D10" s="89">
        <v>1018.8167089999999</v>
      </c>
      <c r="E10" s="89">
        <v>5849.5362530000002</v>
      </c>
      <c r="F10" s="89">
        <v>5609.0507870000001</v>
      </c>
      <c r="G10" s="90">
        <f>IF(AND(F10&gt;0,E10&gt;0),(E10/F10%)-100,"x  ")</f>
        <v>4.2874538871598133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SUM(B14:B31)</f>
        <v>557.085014</v>
      </c>
      <c r="C12" s="104">
        <f>SUM(C14:C31)</f>
        <v>529.12767999999994</v>
      </c>
      <c r="D12" s="104">
        <f>SUM(D14:D31)</f>
        <v>555.63404700000001</v>
      </c>
      <c r="E12" s="104">
        <f>SUM(E14:E31)</f>
        <v>3275.7352500000002</v>
      </c>
      <c r="F12" s="104">
        <f>SUM(F14:F31)</f>
        <v>3185.2288370000001</v>
      </c>
      <c r="G12" s="105">
        <f>IF(AND(F12&gt;0,E12&gt;0),(E12/F12%)-100,"x  ")</f>
        <v>2.8414414672084689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107.524001</v>
      </c>
      <c r="C14" s="89">
        <v>102.299381</v>
      </c>
      <c r="D14" s="89">
        <v>101.199065</v>
      </c>
      <c r="E14" s="89">
        <v>628.140398</v>
      </c>
      <c r="F14" s="89">
        <v>598.15852099999995</v>
      </c>
      <c r="G14" s="90">
        <f t="shared" ref="G14:G32" si="0">IF(AND(F14&gt;0,E14&gt;0),(E14/F14%)-100,"x  ")</f>
        <v>5.0123631023221833</v>
      </c>
    </row>
    <row r="15" spans="1:7" ht="12.75" customHeight="1" x14ac:dyDescent="0.2">
      <c r="A15" s="55" t="s">
        <v>52</v>
      </c>
      <c r="B15" s="89">
        <v>86.067986000000005</v>
      </c>
      <c r="C15" s="89">
        <v>82.521972000000005</v>
      </c>
      <c r="D15" s="89">
        <v>78.439132999999998</v>
      </c>
      <c r="E15" s="89">
        <v>513.43063800000004</v>
      </c>
      <c r="F15" s="89">
        <v>480.91535299999998</v>
      </c>
      <c r="G15" s="90">
        <f t="shared" si="0"/>
        <v>6.7611243428113426</v>
      </c>
    </row>
    <row r="16" spans="1:7" ht="12.75" customHeight="1" x14ac:dyDescent="0.2">
      <c r="A16" s="55" t="s">
        <v>53</v>
      </c>
      <c r="B16" s="89">
        <v>4.8053800000000004</v>
      </c>
      <c r="C16" s="89">
        <v>5.5258339999999997</v>
      </c>
      <c r="D16" s="89">
        <v>6.6132609999999996</v>
      </c>
      <c r="E16" s="89">
        <v>34.268433999999999</v>
      </c>
      <c r="F16" s="89">
        <v>33.478560000000002</v>
      </c>
      <c r="G16" s="90">
        <f t="shared" si="0"/>
        <v>2.3593428152226323</v>
      </c>
    </row>
    <row r="17" spans="1:7" ht="12.75" customHeight="1" x14ac:dyDescent="0.2">
      <c r="A17" s="55" t="s">
        <v>54</v>
      </c>
      <c r="B17" s="89">
        <v>99.076138999999998</v>
      </c>
      <c r="C17" s="89">
        <v>103.196673</v>
      </c>
      <c r="D17" s="89">
        <v>106.30487100000001</v>
      </c>
      <c r="E17" s="89">
        <v>590.22453299999995</v>
      </c>
      <c r="F17" s="89">
        <v>644.40109500000005</v>
      </c>
      <c r="G17" s="90">
        <f t="shared" si="0"/>
        <v>-8.4072734233948125</v>
      </c>
    </row>
    <row r="18" spans="1:7" ht="12.75" customHeight="1" x14ac:dyDescent="0.2">
      <c r="A18" s="55" t="s">
        <v>55</v>
      </c>
      <c r="B18" s="89">
        <v>77.814597000000006</v>
      </c>
      <c r="C18" s="89">
        <v>72.324068999999994</v>
      </c>
      <c r="D18" s="89">
        <v>80.030624000000003</v>
      </c>
      <c r="E18" s="89">
        <v>464.28389299999998</v>
      </c>
      <c r="F18" s="89">
        <v>425.50680499999999</v>
      </c>
      <c r="G18" s="90">
        <f t="shared" si="0"/>
        <v>9.1131534312359435</v>
      </c>
    </row>
    <row r="19" spans="1:7" ht="12.75" customHeight="1" x14ac:dyDescent="0.2">
      <c r="A19" s="55" t="s">
        <v>56</v>
      </c>
      <c r="B19" s="89">
        <v>6.9770110000000001</v>
      </c>
      <c r="C19" s="89">
        <v>6.5070319999999997</v>
      </c>
      <c r="D19" s="89">
        <v>5.627745</v>
      </c>
      <c r="E19" s="89">
        <v>34.774562000000003</v>
      </c>
      <c r="F19" s="89">
        <v>37.953014000000003</v>
      </c>
      <c r="G19" s="90">
        <f t="shared" si="0"/>
        <v>-8.3747024676353732</v>
      </c>
    </row>
    <row r="20" spans="1:7" ht="12.75" customHeight="1" x14ac:dyDescent="0.2">
      <c r="A20" s="55" t="s">
        <v>57</v>
      </c>
      <c r="B20" s="89">
        <v>12.871445</v>
      </c>
      <c r="C20" s="89">
        <v>14.722318</v>
      </c>
      <c r="D20" s="89">
        <v>11.749234</v>
      </c>
      <c r="E20" s="89">
        <v>76.175511999999998</v>
      </c>
      <c r="F20" s="89">
        <v>63.908746999999998</v>
      </c>
      <c r="G20" s="90">
        <f t="shared" si="0"/>
        <v>19.194187925480691</v>
      </c>
    </row>
    <row r="21" spans="1:7" ht="12.75" customHeight="1" x14ac:dyDescent="0.2">
      <c r="A21" s="55" t="s">
        <v>58</v>
      </c>
      <c r="B21" s="89">
        <v>10.035636</v>
      </c>
      <c r="C21" s="89">
        <v>9.9507329999999996</v>
      </c>
      <c r="D21" s="89">
        <v>12.659916000000001</v>
      </c>
      <c r="E21" s="89">
        <v>64.948954000000001</v>
      </c>
      <c r="F21" s="89">
        <v>68.470502999999994</v>
      </c>
      <c r="G21" s="90">
        <f t="shared" si="0"/>
        <v>-5.1431621584552829</v>
      </c>
    </row>
    <row r="22" spans="1:7" ht="12.75" customHeight="1" x14ac:dyDescent="0.2">
      <c r="A22" s="55" t="s">
        <v>59</v>
      </c>
      <c r="B22" s="89">
        <v>53.709040000000002</v>
      </c>
      <c r="C22" s="89">
        <v>44.392992999999997</v>
      </c>
      <c r="D22" s="89">
        <v>53.879708999999998</v>
      </c>
      <c r="E22" s="89">
        <v>295.75068199999998</v>
      </c>
      <c r="F22" s="89">
        <v>262.173654</v>
      </c>
      <c r="G22" s="90">
        <f t="shared" si="0"/>
        <v>12.807170929539694</v>
      </c>
    </row>
    <row r="23" spans="1:7" ht="12.75" customHeight="1" x14ac:dyDescent="0.2">
      <c r="A23" s="55" t="s">
        <v>60</v>
      </c>
      <c r="B23" s="89">
        <v>18.853732999999998</v>
      </c>
      <c r="C23" s="89">
        <v>18.289065999999998</v>
      </c>
      <c r="D23" s="89">
        <v>20.496936000000002</v>
      </c>
      <c r="E23" s="89">
        <v>108.071263</v>
      </c>
      <c r="F23" s="89">
        <v>105.76537500000001</v>
      </c>
      <c r="G23" s="90">
        <f t="shared" si="0"/>
        <v>2.1801917688090242</v>
      </c>
    </row>
    <row r="24" spans="1:7" ht="12.75" customHeight="1" x14ac:dyDescent="0.2">
      <c r="A24" s="55" t="s">
        <v>61</v>
      </c>
      <c r="B24" s="89">
        <v>55.812221000000001</v>
      </c>
      <c r="C24" s="89">
        <v>47.364970999999997</v>
      </c>
      <c r="D24" s="89">
        <v>51.094220999999997</v>
      </c>
      <c r="E24" s="89">
        <v>313.10378600000001</v>
      </c>
      <c r="F24" s="89">
        <v>322.86690700000003</v>
      </c>
      <c r="G24" s="90">
        <f t="shared" si="0"/>
        <v>-3.0238840798880773</v>
      </c>
    </row>
    <row r="25" spans="1:7" ht="12.75" customHeight="1" x14ac:dyDescent="0.2">
      <c r="A25" s="55" t="s">
        <v>71</v>
      </c>
      <c r="B25" s="89">
        <v>3.2970079999999999</v>
      </c>
      <c r="C25" s="89">
        <v>3.0737719999999999</v>
      </c>
      <c r="D25" s="89">
        <v>4.3328389999999999</v>
      </c>
      <c r="E25" s="89">
        <v>23.317793000000002</v>
      </c>
      <c r="F25" s="89">
        <v>25.572161000000001</v>
      </c>
      <c r="G25" s="90">
        <f t="shared" si="0"/>
        <v>-8.8157117421558411</v>
      </c>
    </row>
    <row r="26" spans="1:7" ht="12.75" customHeight="1" x14ac:dyDescent="0.2">
      <c r="A26" s="55" t="s">
        <v>72</v>
      </c>
      <c r="B26" s="89">
        <v>3.363184</v>
      </c>
      <c r="C26" s="89">
        <v>2.1839689999999998</v>
      </c>
      <c r="D26" s="89">
        <v>3.4172030000000002</v>
      </c>
      <c r="E26" s="89">
        <v>16.494544000000001</v>
      </c>
      <c r="F26" s="89">
        <v>14.482672000000001</v>
      </c>
      <c r="G26" s="90">
        <f t="shared" si="0"/>
        <v>13.891580227736981</v>
      </c>
    </row>
    <row r="27" spans="1:7" ht="12.75" customHeight="1" x14ac:dyDescent="0.2">
      <c r="A27" s="55" t="s">
        <v>73</v>
      </c>
      <c r="B27" s="89">
        <v>4.548921</v>
      </c>
      <c r="C27" s="89">
        <v>3.6990280000000002</v>
      </c>
      <c r="D27" s="89">
        <v>5.5115939999999997</v>
      </c>
      <c r="E27" s="89">
        <v>27.127569000000001</v>
      </c>
      <c r="F27" s="89">
        <v>25.333618999999999</v>
      </c>
      <c r="G27" s="90">
        <f t="shared" si="0"/>
        <v>7.0813017279529049</v>
      </c>
    </row>
    <row r="28" spans="1:7" ht="12.75" customHeight="1" x14ac:dyDescent="0.2">
      <c r="A28" s="55" t="s">
        <v>64</v>
      </c>
      <c r="B28" s="89">
        <v>4.2174149999999999</v>
      </c>
      <c r="C28" s="89">
        <v>4.5647219999999997</v>
      </c>
      <c r="D28" s="89">
        <v>5.4826129999999997</v>
      </c>
      <c r="E28" s="89">
        <v>26.866683999999999</v>
      </c>
      <c r="F28" s="89">
        <v>28.061226000000001</v>
      </c>
      <c r="G28" s="90">
        <f t="shared" si="0"/>
        <v>-4.2569130799915911</v>
      </c>
    </row>
    <row r="29" spans="1:7" ht="12.75" customHeight="1" x14ac:dyDescent="0.2">
      <c r="A29" s="55" t="s">
        <v>65</v>
      </c>
      <c r="B29" s="89">
        <v>6.2681399999999998</v>
      </c>
      <c r="C29" s="89">
        <v>6.7208019999999999</v>
      </c>
      <c r="D29" s="89">
        <v>6.204968</v>
      </c>
      <c r="E29" s="89">
        <v>46.916274999999999</v>
      </c>
      <c r="F29" s="89">
        <v>37.472723000000002</v>
      </c>
      <c r="G29" s="90">
        <f t="shared" si="0"/>
        <v>25.20113630386561</v>
      </c>
    </row>
    <row r="30" spans="1:7" ht="12.75" customHeight="1" x14ac:dyDescent="0.2">
      <c r="A30" s="55" t="s">
        <v>62</v>
      </c>
      <c r="B30" s="89">
        <v>0.49432900000000002</v>
      </c>
      <c r="C30" s="89">
        <v>0.49714700000000001</v>
      </c>
      <c r="D30" s="89">
        <v>0.57337700000000003</v>
      </c>
      <c r="E30" s="89">
        <v>3.3401839999999998</v>
      </c>
      <c r="F30" s="89">
        <v>3.225813</v>
      </c>
      <c r="G30" s="90">
        <f t="shared" si="0"/>
        <v>3.5454938026475702</v>
      </c>
    </row>
    <row r="31" spans="1:7" ht="12.75" customHeight="1" x14ac:dyDescent="0.2">
      <c r="A31" s="55" t="s">
        <v>63</v>
      </c>
      <c r="B31" s="89">
        <v>1.3488279999999999</v>
      </c>
      <c r="C31" s="89">
        <v>1.2931980000000001</v>
      </c>
      <c r="D31" s="89">
        <v>2.0167380000000001</v>
      </c>
      <c r="E31" s="89">
        <v>8.4995460000000005</v>
      </c>
      <c r="F31" s="89">
        <v>7.4820890000000002</v>
      </c>
      <c r="G31" s="90">
        <f t="shared" si="0"/>
        <v>13.598568528120964</v>
      </c>
    </row>
    <row r="32" spans="1:7" ht="12.75" customHeight="1" x14ac:dyDescent="0.2">
      <c r="A32" s="56" t="s">
        <v>66</v>
      </c>
      <c r="B32" s="104">
        <f>B10-B12</f>
        <v>450.39007700000002</v>
      </c>
      <c r="C32" s="104">
        <f>C10-C12</f>
        <v>405.57638300000008</v>
      </c>
      <c r="D32" s="104">
        <f>D10-D12</f>
        <v>463.18266199999994</v>
      </c>
      <c r="E32" s="104">
        <f>E10-E12</f>
        <v>2573.801003</v>
      </c>
      <c r="F32" s="104">
        <f>F10-F12</f>
        <v>2423.82195</v>
      </c>
      <c r="G32" s="105">
        <f t="shared" si="0"/>
        <v>6.1877091673338498</v>
      </c>
    </row>
    <row r="33" spans="1:7" ht="12.75" customHeight="1" x14ac:dyDescent="0.2">
      <c r="A33" s="5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5" t="s">
        <v>67</v>
      </c>
      <c r="B34" s="89">
        <v>105.417252</v>
      </c>
      <c r="C34" s="89">
        <v>77.520551999999995</v>
      </c>
      <c r="D34" s="89">
        <v>85.792319000000006</v>
      </c>
      <c r="E34" s="89">
        <v>540.93638399999998</v>
      </c>
      <c r="F34" s="89">
        <v>554.07578100000001</v>
      </c>
      <c r="G34" s="90">
        <f t="shared" ref="G34:G43" si="1">IF(AND(F34&gt;0,E34&gt;0),(E34/F34%)-100,"x  ")</f>
        <v>-2.3714079284039258</v>
      </c>
    </row>
    <row r="35" spans="1:7" ht="12.75" customHeight="1" x14ac:dyDescent="0.2">
      <c r="A35" s="55" t="s">
        <v>68</v>
      </c>
      <c r="B35" s="89">
        <v>153.35017099999999</v>
      </c>
      <c r="C35" s="89">
        <v>135.12303900000001</v>
      </c>
      <c r="D35" s="89">
        <v>153.294377</v>
      </c>
      <c r="E35" s="89">
        <v>857.61352099999999</v>
      </c>
      <c r="F35" s="89">
        <v>802.11297000000002</v>
      </c>
      <c r="G35" s="90">
        <f t="shared" si="1"/>
        <v>6.9192935503835571</v>
      </c>
    </row>
    <row r="36" spans="1:7" ht="12.75" customHeight="1" x14ac:dyDescent="0.2">
      <c r="A36" s="55" t="s">
        <v>69</v>
      </c>
      <c r="B36" s="89">
        <v>68.589123000000001</v>
      </c>
      <c r="C36" s="89">
        <v>70.471294999999998</v>
      </c>
      <c r="D36" s="89">
        <v>85.208022999999997</v>
      </c>
      <c r="E36" s="89">
        <v>451.35531400000002</v>
      </c>
      <c r="F36" s="89">
        <v>394.666088</v>
      </c>
      <c r="G36" s="90">
        <f t="shared" si="1"/>
        <v>14.363845215908199</v>
      </c>
    </row>
    <row r="37" spans="1:7" ht="12.75" customHeight="1" x14ac:dyDescent="0.2">
      <c r="A37" s="55" t="s">
        <v>70</v>
      </c>
      <c r="B37" s="89">
        <v>49.041595999999998</v>
      </c>
      <c r="C37" s="89">
        <v>48.625495999999998</v>
      </c>
      <c r="D37" s="89">
        <v>59.336398000000003</v>
      </c>
      <c r="E37" s="89">
        <v>288.11824799999999</v>
      </c>
      <c r="F37" s="89">
        <v>269.89054700000003</v>
      </c>
      <c r="G37" s="90">
        <f t="shared" si="1"/>
        <v>6.753738210771786</v>
      </c>
    </row>
    <row r="38" spans="1:7" ht="12.75" customHeight="1" x14ac:dyDescent="0.2">
      <c r="A38" s="55" t="s">
        <v>74</v>
      </c>
      <c r="B38" s="89">
        <v>29.848637</v>
      </c>
      <c r="C38" s="89">
        <v>32.010269000000001</v>
      </c>
      <c r="D38" s="89">
        <v>33.650385999999997</v>
      </c>
      <c r="E38" s="89">
        <v>180.788411</v>
      </c>
      <c r="F38" s="89">
        <v>171.67146299999999</v>
      </c>
      <c r="G38" s="90">
        <f t="shared" si="1"/>
        <v>5.3106951153553155</v>
      </c>
    </row>
    <row r="39" spans="1:7" ht="12.75" customHeight="1" x14ac:dyDescent="0.2">
      <c r="A39" s="55" t="s">
        <v>156</v>
      </c>
      <c r="B39" s="89">
        <v>4.3743480000000003</v>
      </c>
      <c r="C39" s="89">
        <v>4.6559819999999998</v>
      </c>
      <c r="D39" s="89">
        <v>3.7417549999999999</v>
      </c>
      <c r="E39" s="89">
        <v>26.897424000000001</v>
      </c>
      <c r="F39" s="89">
        <v>21.781389000000001</v>
      </c>
      <c r="G39" s="90">
        <f t="shared" si="1"/>
        <v>23.488102618249002</v>
      </c>
    </row>
    <row r="40" spans="1:7" ht="12.75" customHeight="1" x14ac:dyDescent="0.2">
      <c r="A40" s="55" t="s">
        <v>75</v>
      </c>
      <c r="B40" s="89">
        <v>23.874200999999999</v>
      </c>
      <c r="C40" s="89">
        <v>22.376867000000001</v>
      </c>
      <c r="D40" s="89">
        <v>28.267872000000001</v>
      </c>
      <c r="E40" s="89">
        <v>140.75509500000001</v>
      </c>
      <c r="F40" s="89">
        <v>130.38346300000001</v>
      </c>
      <c r="G40" s="90">
        <f t="shared" si="1"/>
        <v>7.9547143183334583</v>
      </c>
    </row>
    <row r="41" spans="1:7" ht="12.75" customHeight="1" x14ac:dyDescent="0.2">
      <c r="A41" s="55" t="s">
        <v>76</v>
      </c>
      <c r="B41" s="89">
        <v>11.334633</v>
      </c>
      <c r="C41" s="89">
        <v>10.782318</v>
      </c>
      <c r="D41" s="89">
        <v>10.226618</v>
      </c>
      <c r="E41" s="89">
        <v>60.82188</v>
      </c>
      <c r="F41" s="89">
        <v>53.859872000000003</v>
      </c>
      <c r="G41" s="90">
        <f t="shared" si="1"/>
        <v>12.926150288660182</v>
      </c>
    </row>
    <row r="42" spans="1:7" ht="12.75" customHeight="1" x14ac:dyDescent="0.2">
      <c r="A42" s="55" t="s">
        <v>77</v>
      </c>
      <c r="B42" s="89">
        <v>4.5601159999999998</v>
      </c>
      <c r="C42" s="89">
        <v>4.0105649999999997</v>
      </c>
      <c r="D42" s="89">
        <v>3.664914</v>
      </c>
      <c r="E42" s="89">
        <v>26.514726</v>
      </c>
      <c r="F42" s="89">
        <v>25.380376999999999</v>
      </c>
      <c r="G42" s="90">
        <f t="shared" si="1"/>
        <v>4.4693938155449757</v>
      </c>
    </row>
    <row r="43" spans="1:7" ht="12.75" customHeight="1" x14ac:dyDescent="0.2">
      <c r="A43" s="58" t="s">
        <v>78</v>
      </c>
      <c r="B43" s="89">
        <f>B8-B10</f>
        <v>126.98340000000007</v>
      </c>
      <c r="C43" s="89">
        <f>C8-C10</f>
        <v>267.58580700000005</v>
      </c>
      <c r="D43" s="89">
        <f>D8-D10</f>
        <v>135.53511500000013</v>
      </c>
      <c r="E43" s="89">
        <f>E8-E10</f>
        <v>867.66275399999995</v>
      </c>
      <c r="F43" s="89">
        <f>F8-F10</f>
        <v>799.84138199999961</v>
      </c>
      <c r="G43" s="90">
        <f t="shared" si="1"/>
        <v>8.479352722462707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26.027739</v>
      </c>
      <c r="C45" s="89">
        <v>182.166539</v>
      </c>
      <c r="D45" s="89">
        <v>27.154394</v>
      </c>
      <c r="E45" s="89">
        <v>294.33046000000002</v>
      </c>
      <c r="F45" s="89">
        <v>191.79108299999999</v>
      </c>
      <c r="G45" s="90">
        <f>IF(AND(F45&gt;0,E45&gt;0),(E45/F45%)-100,"x  ")</f>
        <v>53.464100309606181</v>
      </c>
    </row>
    <row r="46" spans="1:7" ht="12.75" customHeight="1" x14ac:dyDescent="0.2">
      <c r="A46" s="56" t="s">
        <v>80</v>
      </c>
      <c r="B46" s="89">
        <v>26.196138999999999</v>
      </c>
      <c r="C46" s="89">
        <v>18.736924999999999</v>
      </c>
      <c r="D46" s="89">
        <v>25.411567999999999</v>
      </c>
      <c r="E46" s="89">
        <v>133.43413699999999</v>
      </c>
      <c r="F46" s="89">
        <v>155.02511999999999</v>
      </c>
      <c r="G46" s="90">
        <f>IF(AND(F46&gt;0,E46&gt;0),(E46/F46%)-100,"x  ")</f>
        <v>-13.927409312761696</v>
      </c>
    </row>
    <row r="47" spans="1:7" ht="12.75" customHeight="1" x14ac:dyDescent="0.2">
      <c r="A47" s="56" t="s">
        <v>81</v>
      </c>
      <c r="B47" s="89">
        <v>42.659937999999997</v>
      </c>
      <c r="C47" s="89">
        <v>41.225225999999999</v>
      </c>
      <c r="D47" s="89">
        <v>46.166851999999999</v>
      </c>
      <c r="E47" s="89">
        <v>261.075716</v>
      </c>
      <c r="F47" s="89">
        <v>256.12065999999999</v>
      </c>
      <c r="G47" s="90">
        <f>IF(AND(F47&gt;0,E47&gt;0),(E47/F47%)-100,"x  ")</f>
        <v>1.934656891794674</v>
      </c>
    </row>
    <row r="48" spans="1:7" ht="12.75" customHeight="1" x14ac:dyDescent="0.2">
      <c r="A48" s="56" t="s">
        <v>82</v>
      </c>
      <c r="B48" s="89">
        <v>17.900680999999999</v>
      </c>
      <c r="C48" s="89">
        <v>13.790134</v>
      </c>
      <c r="D48" s="89">
        <v>22.860520999999999</v>
      </c>
      <c r="E48" s="89">
        <v>103.485359</v>
      </c>
      <c r="F48" s="89">
        <v>128.74627000000001</v>
      </c>
      <c r="G48" s="90">
        <f>IF(AND(F48&gt;0,E48&gt;0),(E48/F48%)-100,"x  ")</f>
        <v>-19.620693477178023</v>
      </c>
    </row>
    <row r="49" spans="1:7" ht="12.75" customHeight="1" x14ac:dyDescent="0.2">
      <c r="A49" s="57" t="s">
        <v>83</v>
      </c>
      <c r="B49" s="89">
        <v>92.170629000000005</v>
      </c>
      <c r="C49" s="89">
        <v>36.038245000000003</v>
      </c>
      <c r="D49" s="89">
        <v>24.663011000000001</v>
      </c>
      <c r="E49" s="89">
        <v>848.41178400000001</v>
      </c>
      <c r="F49" s="89">
        <v>253.799206</v>
      </c>
      <c r="G49" s="90">
        <f>IF(AND(F49&gt;0,E49&gt;0),(E49/F49%)-100,"x  ")</f>
        <v>234.28464862888501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6.1937090000000001</v>
      </c>
      <c r="C51" s="89">
        <v>6.4170949999999998</v>
      </c>
      <c r="D51" s="89">
        <v>5.9367279999999996</v>
      </c>
      <c r="E51" s="89">
        <v>29.445404</v>
      </c>
      <c r="F51" s="89">
        <v>33.739972999999999</v>
      </c>
      <c r="G51" s="90">
        <f>IF(AND(F51&gt;0,E51&gt;0),(E51/F51%)-100,"x  ")</f>
        <v>-12.728430458435753</v>
      </c>
    </row>
    <row r="52" spans="1:7" ht="12.75" customHeight="1" x14ac:dyDescent="0.2">
      <c r="A52" s="58" t="s">
        <v>131</v>
      </c>
      <c r="B52" s="89">
        <v>1.022878</v>
      </c>
      <c r="C52" s="89">
        <v>1.5677589999999999</v>
      </c>
      <c r="D52" s="89">
        <v>1.24509</v>
      </c>
      <c r="E52" s="89">
        <v>8.1817039999999999</v>
      </c>
      <c r="F52" s="89">
        <v>34.471297</v>
      </c>
      <c r="G52" s="90">
        <f>IF(AND(F52&gt;0,E52&gt;0),(E52/F52%)-100,"x  ")</f>
        <v>-76.265169250811766</v>
      </c>
    </row>
    <row r="53" spans="1:7" ht="12.75" customHeight="1" x14ac:dyDescent="0.2">
      <c r="A53" s="58" t="s">
        <v>85</v>
      </c>
      <c r="B53" s="89">
        <v>8.7070270000000001</v>
      </c>
      <c r="C53" s="89">
        <v>6.0927389999999999</v>
      </c>
      <c r="D53" s="89">
        <v>6.9335570000000004</v>
      </c>
      <c r="E53" s="89">
        <v>42.2102</v>
      </c>
      <c r="F53" s="89">
        <v>65.698632000000003</v>
      </c>
      <c r="G53" s="90">
        <f>IF(AND(F53&gt;0,E53&gt;0),(E53/F53%)-100,"x  ")</f>
        <v>-35.751782472426513</v>
      </c>
    </row>
    <row r="54" spans="1:7" ht="12.75" customHeight="1" x14ac:dyDescent="0.2">
      <c r="A54" s="59" t="s">
        <v>86</v>
      </c>
      <c r="B54" s="89">
        <v>272.72322000000003</v>
      </c>
      <c r="C54" s="89">
        <v>263.55939699999999</v>
      </c>
      <c r="D54" s="89">
        <v>189.34026</v>
      </c>
      <c r="E54" s="89">
        <v>1261.369297</v>
      </c>
      <c r="F54" s="89">
        <v>1251.1410760000001</v>
      </c>
      <c r="G54" s="90">
        <f>IF(AND(F54&gt;0,E54&gt;0),(E54/F54%)-100,"x  ")</f>
        <v>0.81751140588400517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154.66949099999999</v>
      </c>
      <c r="C56" s="89">
        <v>161.594697</v>
      </c>
      <c r="D56" s="89">
        <v>153.596362</v>
      </c>
      <c r="E56" s="89">
        <v>929.94665899999995</v>
      </c>
      <c r="F56" s="89">
        <v>891.15779999999995</v>
      </c>
      <c r="G56" s="90">
        <f>IF(AND(F56&gt;0,E56&gt;0),(E56/F56%)-100,"x  ")</f>
        <v>4.3526364242112976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115.838926</v>
      </c>
      <c r="C58" s="89">
        <v>117.256944</v>
      </c>
      <c r="D58" s="89">
        <v>118.60119400000001</v>
      </c>
      <c r="E58" s="89">
        <v>736.15468399999997</v>
      </c>
      <c r="F58" s="89">
        <v>668.74361599999997</v>
      </c>
      <c r="G58" s="90">
        <f>IF(AND(F58&gt;0,E58&gt;0),(E58/F58%)-100,"x  ")</f>
        <v>10.080255928753417</v>
      </c>
    </row>
    <row r="59" spans="1:7" ht="12.75" customHeight="1" x14ac:dyDescent="0.2">
      <c r="A59" s="53" t="s">
        <v>89</v>
      </c>
      <c r="B59" s="89">
        <v>31.66797</v>
      </c>
      <c r="C59" s="89">
        <v>38.476339000000003</v>
      </c>
      <c r="D59" s="89">
        <v>27.118528999999999</v>
      </c>
      <c r="E59" s="89">
        <v>145.76515900000001</v>
      </c>
      <c r="F59" s="89">
        <v>167.980446</v>
      </c>
      <c r="G59" s="90">
        <f>IF(AND(F59&gt;0,E59&gt;0),(E59/F59%)-100,"x  ")</f>
        <v>-13.224924405784691</v>
      </c>
    </row>
    <row r="60" spans="1:7" ht="12.75" customHeight="1" x14ac:dyDescent="0.2">
      <c r="A60" s="52" t="s">
        <v>132</v>
      </c>
      <c r="B60" s="95">
        <v>22.334983000000001</v>
      </c>
      <c r="C60" s="89">
        <v>26.652555</v>
      </c>
      <c r="D60" s="89">
        <v>30.049879000000001</v>
      </c>
      <c r="E60" s="89">
        <v>142.91077799999999</v>
      </c>
      <c r="F60" s="89">
        <v>171.29849400000001</v>
      </c>
      <c r="G60" s="90">
        <f>IF(AND(F60&gt;0,E60&gt;0),(E60/F60%)-100,"x  ")</f>
        <v>-16.572075642416337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11.232313</v>
      </c>
      <c r="C62" s="89">
        <v>16.861706999999999</v>
      </c>
      <c r="D62" s="89">
        <v>18.964258000000001</v>
      </c>
      <c r="E62" s="89">
        <v>76.613384999999994</v>
      </c>
      <c r="F62" s="89">
        <v>88.677868000000004</v>
      </c>
      <c r="G62" s="90">
        <f>IF(AND(F62&gt;0,E62&gt;0),(E62/F62%)-100,"x  ")</f>
        <v>-13.604841063612412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214.391696</v>
      </c>
      <c r="C64" s="89">
        <v>195.64929900000001</v>
      </c>
      <c r="D64" s="89">
        <v>245.804419</v>
      </c>
      <c r="E64" s="89">
        <v>1328.135323</v>
      </c>
      <c r="F64" s="89">
        <v>1540.753678</v>
      </c>
      <c r="G64" s="90">
        <f>IF(AND(F64&gt;0,E64&gt;0),(E64/F64%)-100,"x  ")</f>
        <v>-13.799633129936296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32.683670999999997</v>
      </c>
      <c r="C66" s="89">
        <v>28.256952999999999</v>
      </c>
      <c r="D66" s="89">
        <v>36.281142000000003</v>
      </c>
      <c r="E66" s="89">
        <v>193.558527</v>
      </c>
      <c r="F66" s="89">
        <v>221.13208299999999</v>
      </c>
      <c r="G66" s="90">
        <f t="shared" ref="G66:G71" si="2">IF(AND(F66&gt;0,E66&gt;0),(E66/F66%)-100,"x  ")</f>
        <v>-12.469269780269741</v>
      </c>
    </row>
    <row r="67" spans="1:7" ht="12.75" customHeight="1" x14ac:dyDescent="0.2">
      <c r="A67" s="58" t="s">
        <v>184</v>
      </c>
      <c r="B67" s="89">
        <v>70.113178000000005</v>
      </c>
      <c r="C67" s="89">
        <v>73.636849999999995</v>
      </c>
      <c r="D67" s="89">
        <v>82.165502000000004</v>
      </c>
      <c r="E67" s="89">
        <v>437.053406</v>
      </c>
      <c r="F67" s="89">
        <v>483.603024</v>
      </c>
      <c r="G67" s="90">
        <f t="shared" si="2"/>
        <v>-9.6255845579658796</v>
      </c>
    </row>
    <row r="68" spans="1:7" ht="12.75" customHeight="1" x14ac:dyDescent="0.2">
      <c r="A68" s="58" t="s">
        <v>93</v>
      </c>
      <c r="B68" s="89">
        <v>23.70759</v>
      </c>
      <c r="C68" s="89">
        <v>18.529710999999999</v>
      </c>
      <c r="D68" s="89">
        <v>44.442565000000002</v>
      </c>
      <c r="E68" s="89">
        <v>200.52732399999999</v>
      </c>
      <c r="F68" s="89">
        <v>244.46423999999999</v>
      </c>
      <c r="G68" s="90">
        <f t="shared" si="2"/>
        <v>-17.972737444134978</v>
      </c>
    </row>
    <row r="69" spans="1:7" ht="12.75" customHeight="1" x14ac:dyDescent="0.2">
      <c r="A69" s="58" t="s">
        <v>94</v>
      </c>
      <c r="B69" s="89">
        <v>16.021528</v>
      </c>
      <c r="C69" s="89">
        <v>14.708556</v>
      </c>
      <c r="D69" s="89">
        <v>19.213889000000002</v>
      </c>
      <c r="E69" s="89">
        <v>100.31006600000001</v>
      </c>
      <c r="F69" s="89">
        <v>113.23262</v>
      </c>
      <c r="G69" s="90">
        <f t="shared" si="2"/>
        <v>-11.412395120769972</v>
      </c>
    </row>
    <row r="70" spans="1:7" ht="12.75" customHeight="1" x14ac:dyDescent="0.2">
      <c r="A70" s="60" t="s">
        <v>133</v>
      </c>
      <c r="B70" s="89">
        <v>10.276851000000001</v>
      </c>
      <c r="C70" s="89">
        <v>7.9712870000000002</v>
      </c>
      <c r="D70" s="89">
        <v>7.1583750000000004</v>
      </c>
      <c r="E70" s="89">
        <v>55.831254000000001</v>
      </c>
      <c r="F70" s="89">
        <v>80.205461999999997</v>
      </c>
      <c r="G70" s="90">
        <f t="shared" si="2"/>
        <v>-30.389710865327345</v>
      </c>
    </row>
    <row r="71" spans="1:7" ht="12.75" customHeight="1" x14ac:dyDescent="0.2">
      <c r="A71" s="61" t="s">
        <v>95</v>
      </c>
      <c r="B71" s="89">
        <v>12.360211</v>
      </c>
      <c r="C71" s="89">
        <v>15.006003</v>
      </c>
      <c r="D71" s="89">
        <v>15.36002</v>
      </c>
      <c r="E71" s="89">
        <v>72.049171000000001</v>
      </c>
      <c r="F71" s="89">
        <v>105.88994599999999</v>
      </c>
      <c r="G71" s="90">
        <f t="shared" si="2"/>
        <v>-31.958440133683695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10.422639</v>
      </c>
      <c r="C73" s="89">
        <v>12.703055000000001</v>
      </c>
      <c r="D73" s="89">
        <v>12.885263999999999</v>
      </c>
      <c r="E73" s="89">
        <v>62.072757000000003</v>
      </c>
      <c r="F73" s="89">
        <v>60.324756999999998</v>
      </c>
      <c r="G73" s="90">
        <f>IF(AND(F73&gt;0,E73&gt;0),(E73/F73%)-100,"x  ")</f>
        <v>2.8976494675312239</v>
      </c>
    </row>
    <row r="74" spans="1:7" ht="24" x14ac:dyDescent="0.2">
      <c r="A74" s="63" t="s">
        <v>111</v>
      </c>
      <c r="B74" s="89">
        <v>2.5194960000000002</v>
      </c>
      <c r="C74" s="89">
        <v>2.8554400000000002</v>
      </c>
      <c r="D74" s="89">
        <v>3.28383</v>
      </c>
      <c r="E74" s="89">
        <v>14.890165</v>
      </c>
      <c r="F74" s="89">
        <v>16.027227</v>
      </c>
      <c r="G74" s="90">
        <f>IF(AND(F74&gt;0,E74&gt;0),(E74/F74%)-100,"x  ")</f>
        <v>-7.0945647678166637</v>
      </c>
    </row>
    <row r="75" spans="1:7" x14ac:dyDescent="0.2">
      <c r="A75" s="64" t="s">
        <v>46</v>
      </c>
      <c r="B75" s="96">
        <v>1728.6237430000001</v>
      </c>
      <c r="C75" s="92">
        <v>1715.398254</v>
      </c>
      <c r="D75" s="92">
        <v>1632.8033640000001</v>
      </c>
      <c r="E75" s="92">
        <v>10242.054747</v>
      </c>
      <c r="F75" s="92">
        <v>9576.5033019999992</v>
      </c>
      <c r="G75" s="93">
        <f>IF(AND(F75&gt;0,E75&gt;0),(E75/F75%)-100,"x  ")</f>
        <v>6.9498377853741715</v>
      </c>
    </row>
    <row r="77" spans="1:7" x14ac:dyDescent="0.2">
      <c r="A77" s="34" t="s">
        <v>157</v>
      </c>
    </row>
    <row r="78" spans="1:7" x14ac:dyDescent="0.2">
      <c r="A78" s="34" t="s">
        <v>183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2/16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workbookViewId="0">
      <selection activeCell="B43" sqref="B43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10227.174440000001</v>
      </c>
      <c r="C9" s="98"/>
      <c r="D9" s="97">
        <v>9576.5033019999992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2016</v>
      </c>
      <c r="C10" s="20">
        <v>2016</v>
      </c>
      <c r="D10" s="12">
        <v>2015</v>
      </c>
      <c r="E10" s="12">
        <v>2015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857.61352099999999</v>
      </c>
      <c r="C11" s="82">
        <f t="shared" ref="C11:C25" si="0">IF(B$8&gt;0,B11/B$8*100,0)</f>
        <v>0</v>
      </c>
      <c r="D11" s="83">
        <v>802.11297000000002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177</v>
      </c>
      <c r="B12" s="81">
        <v>736.15468399999997</v>
      </c>
      <c r="C12" s="84">
        <f t="shared" si="0"/>
        <v>0</v>
      </c>
      <c r="D12" s="83">
        <v>668.74361599999997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178</v>
      </c>
      <c r="B13" s="81">
        <v>642.449701</v>
      </c>
      <c r="C13" s="84">
        <f t="shared" si="0"/>
        <v>0</v>
      </c>
      <c r="D13" s="83">
        <v>62.339615999999999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179</v>
      </c>
      <c r="B14" s="81">
        <v>628.140398</v>
      </c>
      <c r="C14" s="84">
        <f t="shared" si="0"/>
        <v>0</v>
      </c>
      <c r="D14" s="83">
        <v>598.15852099999995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54</v>
      </c>
      <c r="B15" s="81">
        <v>590.22453299999995</v>
      </c>
      <c r="C15" s="84">
        <f t="shared" si="0"/>
        <v>0</v>
      </c>
      <c r="D15" s="83">
        <v>644.40109500000005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180</v>
      </c>
      <c r="B16" s="81">
        <v>540.93638399999998</v>
      </c>
      <c r="C16" s="84">
        <f t="shared" si="0"/>
        <v>0</v>
      </c>
      <c r="D16" s="83">
        <v>554.07578100000001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52</v>
      </c>
      <c r="B17" s="81">
        <v>513.43063800000004</v>
      </c>
      <c r="C17" s="84">
        <f t="shared" si="0"/>
        <v>0</v>
      </c>
      <c r="D17" s="83">
        <v>480.91535299999998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55</v>
      </c>
      <c r="B18" s="81">
        <v>464.28389299999998</v>
      </c>
      <c r="C18" s="84">
        <f t="shared" si="0"/>
        <v>0</v>
      </c>
      <c r="D18" s="83">
        <v>425.50680499999999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1">
        <v>451.35531400000002</v>
      </c>
      <c r="C19" s="84">
        <f t="shared" si="0"/>
        <v>0</v>
      </c>
      <c r="D19" s="83">
        <v>394.666088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181</v>
      </c>
      <c r="B20" s="81">
        <v>398.95283999999998</v>
      </c>
      <c r="C20" s="84">
        <f t="shared" si="0"/>
        <v>0</v>
      </c>
      <c r="D20" s="83">
        <v>445.66030599999999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61</v>
      </c>
      <c r="B21" s="81">
        <v>313.10378600000001</v>
      </c>
      <c r="C21" s="84">
        <f t="shared" si="0"/>
        <v>0</v>
      </c>
      <c r="D21" s="83">
        <v>322.86690700000003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59</v>
      </c>
      <c r="B22" s="81">
        <v>295.75068199999998</v>
      </c>
      <c r="C22" s="84">
        <f t="shared" si="0"/>
        <v>0</v>
      </c>
      <c r="D22" s="83">
        <v>262.173654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79</v>
      </c>
      <c r="B23" s="81">
        <v>294.33046000000002</v>
      </c>
      <c r="C23" s="84">
        <f t="shared" si="0"/>
        <v>0</v>
      </c>
      <c r="D23" s="83">
        <v>191.79108299999999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70</v>
      </c>
      <c r="B24" s="81">
        <v>288.11824799999999</v>
      </c>
      <c r="C24" s="84">
        <f t="shared" si="0"/>
        <v>0</v>
      </c>
      <c r="D24" s="83">
        <v>269.89054700000003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81</v>
      </c>
      <c r="B25" s="81">
        <v>261.075716</v>
      </c>
      <c r="C25" s="84">
        <f t="shared" si="0"/>
        <v>0</v>
      </c>
      <c r="D25" s="83">
        <v>256.12065999999999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2951.2536420000006</v>
      </c>
      <c r="C27" s="84">
        <f>IF(B$8&gt;0,B27/B$8*100,0)</f>
        <v>0</v>
      </c>
      <c r="D27" s="83">
        <f>D9-(SUM(D11:D25))</f>
        <v>3197.0802999999996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2016</v>
      </c>
      <c r="C36" s="6">
        <v>2015</v>
      </c>
      <c r="D36" s="6">
        <v>2014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2" si="2">IF(F37=0,"",F37)</f>
        <v>1418.0812080000001</v>
      </c>
      <c r="C37" s="100">
        <v>1483.328685</v>
      </c>
      <c r="D37" s="100">
        <v>1528.4109800000001</v>
      </c>
      <c r="E37" s="28"/>
      <c r="F37" s="101">
        <v>1418.0812080000001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1514.210808</v>
      </c>
      <c r="C38" s="100">
        <v>1477.459638</v>
      </c>
      <c r="D38" s="100">
        <v>1522.5267980000001</v>
      </c>
      <c r="E38" s="12"/>
      <c r="F38" s="101">
        <v>1514.210808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2232.9373700000001</v>
      </c>
      <c r="C39" s="100">
        <v>1800.0293899999999</v>
      </c>
      <c r="D39" s="100">
        <v>1626.6605959999999</v>
      </c>
      <c r="E39" s="12"/>
      <c r="F39" s="101">
        <v>2232.9373700000001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1728.6237430000001</v>
      </c>
      <c r="C40" s="100">
        <v>1576.2930349999999</v>
      </c>
      <c r="D40" s="100">
        <v>1589.917418</v>
      </c>
      <c r="E40" s="12"/>
      <c r="F40" s="101">
        <v>1728.6237430000001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1715.398254</v>
      </c>
      <c r="C41" s="100">
        <v>1498.123775</v>
      </c>
      <c r="D41" s="100">
        <v>1478.314128</v>
      </c>
      <c r="E41" s="12"/>
      <c r="F41" s="101">
        <v>1715.398254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1632.8033640000001</v>
      </c>
      <c r="C42" s="100">
        <v>1741.268779</v>
      </c>
      <c r="D42" s="100">
        <v>1659.5631209999999</v>
      </c>
      <c r="E42" s="20"/>
      <c r="F42" s="101">
        <v>1632.8033640000001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/>
      <c r="C43" s="100">
        <v>1610.2032409999999</v>
      </c>
      <c r="D43" s="100">
        <v>2160.5523800000001</v>
      </c>
      <c r="E43" s="20"/>
      <c r="F43" s="101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/>
      <c r="C44" s="100">
        <v>1488.872269</v>
      </c>
      <c r="D44" s="100">
        <v>1512.039082</v>
      </c>
      <c r="E44" s="20"/>
      <c r="F44" s="101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/>
      <c r="C45" s="100">
        <v>1583.9198730000001</v>
      </c>
      <c r="D45" s="100">
        <v>1676.1393720000001</v>
      </c>
      <c r="E45" s="20"/>
      <c r="F45" s="101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1666.6887180000001</v>
      </c>
      <c r="D46" s="100">
        <v>1842.81546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2159.6155990000002</v>
      </c>
      <c r="D47" s="100">
        <v>1561.9615960000001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1520.1858360000001</v>
      </c>
      <c r="D48" s="100">
        <v>1473.4593600000001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2/16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2019-08-19T11:33:23Z</dcterms:modified>
  <cp:category>LIS-Bericht</cp:category>
</cp:coreProperties>
</file>