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8" i="9" l="1"/>
  <c r="B47" i="9"/>
  <c r="B46" i="9"/>
  <c r="B45" i="9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<sst xmlns="http://schemas.openxmlformats.org/spreadsheetml/2006/main" count="226" uniqueCount="186">
  <si>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</si>
  <si>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</si>
  <si>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</si>
  <si>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</si>
  <si>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</si>
  <si>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</si>
  <si>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</si>
  <si>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</si>
  <si>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</si>
  <si>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</si>
  <si>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</si>
  <si>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</si>
  <si>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</si>
  <si>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</si>
  <si>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</si>
  <si>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</si>
  <si>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</si>
  <si>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</si>
  <si>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</si>
  <si>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</si>
  <si>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</si>
  <si>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</si>
  <si>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</si>
  <si>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</si>
  <si>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</si>
  <si>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</si>
  <si>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</si>
  <si>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</si>
  <si>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</si>
  <si>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</si>
  <si>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</si>
  <si>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</si>
  <si>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</si>
  <si>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</si>
  <si>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</si>
  <si>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</si>
  <si>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</si>
  <si>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</si>
  <si>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</si>
  <si>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</si>
  <si>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</si>
  <si>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</si>
  <si>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</si>
  <si>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</si>
  <si>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</si>
  <si>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</si>
  <si>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</si>
  <si>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</si>
  <si>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</si>
  <si>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</si>
  <si>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</si>
  <si>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</si>
  <si>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</si>
  <si>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</si>
  <si>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</si>
  <si>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</si>
  <si>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</si>
  <si>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</si>
  <si>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</si>
  <si>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</si>
  <si>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</si>
  <si>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</si>
  <si>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</si>
  <si>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</si>
  <si>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</si>
  <si>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</si>
  <si>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</si>
  <si>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</si>
  <si>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</si>
  <si>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</si>
  <si>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</si>
  <si>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</si>
  <si>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</si>
  <si>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</si>
  <si>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</si>
  <si>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</si>
  <si>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</si>
  <si>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</si>
  <si>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</si>
  <si>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</si>
  <si>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</si>
  <si>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</si>
  <si>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</si>
  <si>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</si>
  <si>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</si>
  <si>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</si>
  <si>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</si>
  <si>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</si>
  <si>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</si>
  <si>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</si>
  <si>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</si>
  <si>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</si>
  <si>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</si>
  <si>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</si>
  <si>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</si>
  <si>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</si>
  <si>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</si>
  <si>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</si>
  <si>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</si>
  <si>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</si>
  <si>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</si>
  <si>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</si>
  <si>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</si>
  <si>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</si>
  <si>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</si>
  <si>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</si>
  <si>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</si>
  <si>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</si>
  <si>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</si>
  <si>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</si>
  <si>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</si>
  <si>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</si>
  <si>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</si>
  <si>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</si>
  <si>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</si>
  <si>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</si>
  <si>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</si>
  <si>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</si>
  <si>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</si>
  <si>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</si>
  <si>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</si>
  <si>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</si>
  <si>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</si>
  <si>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</si>
  <si>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</si>
  <si>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</si>
  <si>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</si>
  <si>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</si>
  <si>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</si>
  <si>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</si>
  <si>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</si>
  <si>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</si>
  <si>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</si>
  <si>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</si>
  <si>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</si>
  <si>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</si>
  <si>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</si>
  <si>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</si>
  <si>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</si>
  <si>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</si>
  <si>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</si>
  <si>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</si>
  <si>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</si>
  <si>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</si>
  <si>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</si>
  <si>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</si>
  <si>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</si>
  <si>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</si>
  <si>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</si>
  <si>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</si>
  <si>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</si>
  <si>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</si>
  <si>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</si>
  <si>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</si>
  <si>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</si>
  <si>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</si>
  <si>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</si>
  <si>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</si>
  <si>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</si>
  <si>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</si>
  <si>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</si>
  <si>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</si>
  <si>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</si>
  <si>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</si>
  <si>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</si>
  <si>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</si>
  <si>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4/16 SH</t>
  </si>
  <si>
    <t>4. Quartal 2016</t>
  </si>
  <si>
    <t xml:space="preserve">© Statistisches Amt für Hamburg und Schleswig-Holstein, Hamburg 2019  
Auszugsweise Vervielfältigung und Verbreitung mit Quellenangabe gestattet.        </t>
  </si>
  <si>
    <t>Januar - Dezember</t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</si>
  <si>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</si>
  <si>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</si>
  <si>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</si>
  <si>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</si>
  <si>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</si>
  <si>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2014 bis 2016 im Monatsvergleich</t>
  </si>
  <si>
    <t>Januar - Dezember 2016</t>
  </si>
  <si>
    <t>Verein.Staaten (USA)</t>
  </si>
  <si>
    <t>Frankreich</t>
  </si>
  <si>
    <t>Vereinigt.Königreich</t>
  </si>
  <si>
    <t>China, Volksrepublik</t>
  </si>
  <si>
    <t>Algerien</t>
  </si>
  <si>
    <t>2. Ausfuhr des Landes Schleswig-Holstein in den Jahren 2014 bis 2016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</si>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</sst>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  <c:pt idx="6">
                  <c:v>1496.062113</c:v>
                </c:pt>
                <c:pt idx="7">
                  <c:v>1605.5199950000001</c:v>
                </c:pt>
                <c:pt idx="8">
                  <c:v>1598.3547149999999</c:v>
                </c:pt>
                <c:pt idx="9">
                  <c:v>1574.6168970000001</c:v>
                </c:pt>
                <c:pt idx="10">
                  <c:v>1784.5031650000001</c:v>
                </c:pt>
                <c:pt idx="11">
                  <c:v>1805.16911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  <c:pt idx="6">
                  <c:v>1610.2032409999999</c:v>
                </c:pt>
                <c:pt idx="7">
                  <c:v>1488.872269</c:v>
                </c:pt>
                <c:pt idx="8">
                  <c:v>1583.9198730000001</c:v>
                </c:pt>
                <c:pt idx="9">
                  <c:v>1666.6887180000001</c:v>
                </c:pt>
                <c:pt idx="10">
                  <c:v>2159.6155990000002</c:v>
                </c:pt>
                <c:pt idx="11">
                  <c:v>1520.1858360000001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  <c:pt idx="6">
                  <c:v>2160.5523800000001</c:v>
                </c:pt>
                <c:pt idx="7">
                  <c:v>1512.039082</c:v>
                </c:pt>
                <c:pt idx="8">
                  <c:v>1676.1393720000001</c:v>
                </c:pt>
                <c:pt idx="9">
                  <c:v>1842.81546</c:v>
                </c:pt>
                <c:pt idx="10">
                  <c:v>1561.9615960000001</c:v>
                </c:pt>
                <c:pt idx="11">
                  <c:v>1473.4593600000001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3056"/>
        <c:axId val="67615360"/>
      </c:lineChart>
      <c:catAx>
        <c:axId val="6761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valAx>
        <c:axId val="676153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613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Frankreich</c:v>
                </c:pt>
                <c:pt idx="3">
                  <c:v>Niederlande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Italien</c:v>
                </c:pt>
                <c:pt idx="7">
                  <c:v>Polen</c:v>
                </c:pt>
                <c:pt idx="8">
                  <c:v>China, Volksrepublik</c:v>
                </c:pt>
                <c:pt idx="9">
                  <c:v>Algerien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Schweden</c:v>
                </c:pt>
                <c:pt idx="13">
                  <c:v>Norwegen</c:v>
                </c:pt>
                <c:pt idx="14">
                  <c:v>Schweiz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1752.868005</c:v>
                </c:pt>
                <c:pt idx="1">
                  <c:v>1428.467881</c:v>
                </c:pt>
                <c:pt idx="2">
                  <c:v>1261.266384</c:v>
                </c:pt>
                <c:pt idx="3">
                  <c:v>1200.548074</c:v>
                </c:pt>
                <c:pt idx="4">
                  <c:v>1114.8335460000001</c:v>
                </c:pt>
                <c:pt idx="5">
                  <c:v>953.07875999999999</c:v>
                </c:pt>
                <c:pt idx="6">
                  <c:v>941.56424900000002</c:v>
                </c:pt>
                <c:pt idx="7">
                  <c:v>906.12395600000002</c:v>
                </c:pt>
                <c:pt idx="8">
                  <c:v>818.81667400000003</c:v>
                </c:pt>
                <c:pt idx="9">
                  <c:v>677.74066100000005</c:v>
                </c:pt>
                <c:pt idx="10">
                  <c:v>643.56062699999995</c:v>
                </c:pt>
                <c:pt idx="11">
                  <c:v>609.17747499999996</c:v>
                </c:pt>
                <c:pt idx="12">
                  <c:v>586.15581799999995</c:v>
                </c:pt>
                <c:pt idx="13">
                  <c:v>576.68177300000002</c:v>
                </c:pt>
                <c:pt idx="14">
                  <c:v>508.67051400000003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Frankreich</c:v>
                </c:pt>
                <c:pt idx="3">
                  <c:v>Niederlande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Italien</c:v>
                </c:pt>
                <c:pt idx="7">
                  <c:v>Polen</c:v>
                </c:pt>
                <c:pt idx="8">
                  <c:v>China, Volksrepublik</c:v>
                </c:pt>
                <c:pt idx="9">
                  <c:v>Algerien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Schweden</c:v>
                </c:pt>
                <c:pt idx="13">
                  <c:v>Norwegen</c:v>
                </c:pt>
                <c:pt idx="14">
                  <c:v>Schweiz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1630.0747980000001</c:v>
                </c:pt>
                <c:pt idx="1">
                  <c:v>1415.9365479999999</c:v>
                </c:pt>
                <c:pt idx="2">
                  <c:v>1241.4587409999999</c:v>
                </c:pt>
                <c:pt idx="3">
                  <c:v>1248.1078190000001</c:v>
                </c:pt>
                <c:pt idx="4">
                  <c:v>1123.2445399999999</c:v>
                </c:pt>
                <c:pt idx="5">
                  <c:v>933.37194599999998</c:v>
                </c:pt>
                <c:pt idx="6">
                  <c:v>854.48394900000005</c:v>
                </c:pt>
                <c:pt idx="7">
                  <c:v>835.95951600000001</c:v>
                </c:pt>
                <c:pt idx="8">
                  <c:v>882.49162999999999</c:v>
                </c:pt>
                <c:pt idx="9">
                  <c:v>96.006746000000007</c:v>
                </c:pt>
                <c:pt idx="10">
                  <c:v>656.10743200000002</c:v>
                </c:pt>
                <c:pt idx="11">
                  <c:v>555.189886</c:v>
                </c:pt>
                <c:pt idx="12">
                  <c:v>528.90871900000002</c:v>
                </c:pt>
                <c:pt idx="13">
                  <c:v>291.16606899999999</c:v>
                </c:pt>
                <c:pt idx="14">
                  <c:v>512.73494600000004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52160"/>
        <c:axId val="67853696"/>
      </c:barChart>
      <c:catAx>
        <c:axId val="678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853696"/>
        <c:crosses val="autoZero"/>
        <c:auto val="1"/>
        <c:lblAlgn val="ctr"/>
        <c:lblOffset val="100"/>
        <c:noMultiLvlLbl val="0"/>
      </c:catAx>
      <c:valAx>
        <c:axId val="678536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852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185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108</v>
      </c>
      <c r="C4" s="88" t="s">
        <v>109</v>
      </c>
      <c r="D4" s="88" t="s">
        <v>110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210.518913</v>
      </c>
      <c r="C8" s="89">
        <v>241.289019</v>
      </c>
      <c r="D8" s="89">
        <v>235.05122900000001</v>
      </c>
      <c r="E8" s="89">
        <v>2542.2046049999999</v>
      </c>
      <c r="F8" s="89">
        <v>2692.9358769999999</v>
      </c>
      <c r="G8" s="90">
        <f>IF(AND(F8&gt;0,E8&gt;0),(E8/F8%)-100,"x  ")</f>
        <v>-5.5972841123836474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3.270934</v>
      </c>
      <c r="C10" s="89">
        <v>3.7262339999999998</v>
      </c>
      <c r="D10" s="89">
        <v>2.806209</v>
      </c>
      <c r="E10" s="89">
        <v>28.297457999999999</v>
      </c>
      <c r="F10" s="89">
        <v>26.296486999999999</v>
      </c>
      <c r="G10" s="90">
        <f>IF(AND(F10&gt;0,E10&gt;0),(E10/F10%)-100,"x  ")</f>
        <v>7.6092711547363621</v>
      </c>
    </row>
    <row r="11" spans="1:7" s="9" customFormat="1" ht="12" x14ac:dyDescent="0.2">
      <c r="A11" s="38" t="s">
        <v>25</v>
      </c>
      <c r="B11" s="89">
        <v>85.970031000000006</v>
      </c>
      <c r="C11" s="89">
        <v>102.48925</v>
      </c>
      <c r="D11" s="89">
        <v>93.214433</v>
      </c>
      <c r="E11" s="89">
        <v>1052.872752</v>
      </c>
      <c r="F11" s="89">
        <v>1107.5056770000001</v>
      </c>
      <c r="G11" s="90">
        <f>IF(AND(F11&gt;0,E11&gt;0),(E11/F11%)-100,"x  ")</f>
        <v>-4.9329701991225221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19.915952999999998</v>
      </c>
      <c r="C13" s="89">
        <v>20.166523999999999</v>
      </c>
      <c r="D13" s="89">
        <v>22.834951</v>
      </c>
      <c r="E13" s="89">
        <v>220.55311800000001</v>
      </c>
      <c r="F13" s="89">
        <v>281.62110300000001</v>
      </c>
      <c r="G13" s="90">
        <f>IF(AND(F13&gt;0,E13&gt;0),(E13/F13%)-100,"x  ")</f>
        <v>-21.684449194135837</v>
      </c>
    </row>
    <row r="14" spans="1:7" s="9" customFormat="1" ht="12" x14ac:dyDescent="0.2">
      <c r="A14" s="39" t="s">
        <v>118</v>
      </c>
      <c r="B14" s="89">
        <v>29.376429000000002</v>
      </c>
      <c r="C14" s="89">
        <v>31.472373000000001</v>
      </c>
      <c r="D14" s="89">
        <v>33.417403999999998</v>
      </c>
      <c r="E14" s="89">
        <v>392.96348</v>
      </c>
      <c r="F14" s="89">
        <v>388.028277</v>
      </c>
      <c r="G14" s="90">
        <f>IF(AND(F14&gt;0,E14&gt;0),(E14/F14%)-100,"x  ")</f>
        <v>1.2718668438692191</v>
      </c>
    </row>
    <row r="15" spans="1:7" s="9" customFormat="1" ht="12" x14ac:dyDescent="0.2">
      <c r="A15" s="38" t="s">
        <v>26</v>
      </c>
      <c r="B15" s="89">
        <v>101.619623</v>
      </c>
      <c r="C15" s="89">
        <v>112.724306</v>
      </c>
      <c r="D15" s="89">
        <v>119.589901</v>
      </c>
      <c r="E15" s="89">
        <v>1229.8449639999999</v>
      </c>
      <c r="F15" s="89">
        <v>1379.3653320000001</v>
      </c>
      <c r="G15" s="90">
        <f>IF(AND(F15&gt;0,E15&gt;0),(E15/F15%)-100,"x  ")</f>
        <v>-10.839794544002658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11.559566999999999</v>
      </c>
      <c r="C17" s="89">
        <v>6.523568</v>
      </c>
      <c r="D17" s="89">
        <v>36.777858999999999</v>
      </c>
      <c r="E17" s="89">
        <v>102.516899</v>
      </c>
      <c r="F17" s="89">
        <v>251.219641</v>
      </c>
      <c r="G17" s="90">
        <f>IF(AND(F17&gt;0,E17&gt;0),(E17/F17%)-100,"x  ")</f>
        <v>-59.192323262654455</v>
      </c>
    </row>
    <row r="18" spans="1:7" s="9" customFormat="1" ht="12" x14ac:dyDescent="0.2">
      <c r="A18" s="41" t="s">
        <v>120</v>
      </c>
      <c r="B18" s="89">
        <v>6.4510680000000002</v>
      </c>
      <c r="C18" s="89">
        <v>4.2642439999999997</v>
      </c>
      <c r="D18" s="89">
        <v>6.4163439999999996</v>
      </c>
      <c r="E18" s="89">
        <v>56.214618999999999</v>
      </c>
      <c r="F18" s="89">
        <v>70.816925999999995</v>
      </c>
      <c r="G18" s="90">
        <f>IF(AND(F18&gt;0,E18&gt;0),(E18/F18%)-100,"x  ")</f>
        <v>-20.619797871486256</v>
      </c>
    </row>
    <row r="19" spans="1:7" s="9" customFormat="1" ht="12" x14ac:dyDescent="0.2">
      <c r="A19" s="41" t="s">
        <v>121</v>
      </c>
      <c r="B19" s="89">
        <v>14.271772</v>
      </c>
      <c r="C19" s="89">
        <v>15.199673000000001</v>
      </c>
      <c r="D19" s="89">
        <v>12.646974999999999</v>
      </c>
      <c r="E19" s="89">
        <v>173.614846</v>
      </c>
      <c r="F19" s="89">
        <v>170.52937499999999</v>
      </c>
      <c r="G19" s="90">
        <f>IF(AND(F19&gt;0,E19&gt;0),(E19/F19%)-100,"x  ")</f>
        <v>1.8093486825950151</v>
      </c>
    </row>
    <row r="20" spans="1:7" s="9" customFormat="1" ht="12" x14ac:dyDescent="0.2">
      <c r="A20" s="42" t="s">
        <v>27</v>
      </c>
      <c r="B20" s="89">
        <v>19.658325000000001</v>
      </c>
      <c r="C20" s="89">
        <v>22.349229000000001</v>
      </c>
      <c r="D20" s="89">
        <v>19.440685999999999</v>
      </c>
      <c r="E20" s="89">
        <v>231.18943100000001</v>
      </c>
      <c r="F20" s="89">
        <v>179.76838100000001</v>
      </c>
      <c r="G20" s="90">
        <f>IF(AND(F20&gt;0,E20&gt;0),(E20/F20%)-100,"x  ")</f>
        <v>28.604056905869328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1318.761258</v>
      </c>
      <c r="C22" s="89">
        <v>1496.176359</v>
      </c>
      <c r="D22" s="89">
        <v>1530.16498</v>
      </c>
      <c r="E22" s="89">
        <v>17063.095945000001</v>
      </c>
      <c r="F22" s="89">
        <v>16426.855946</v>
      </c>
      <c r="G22" s="90">
        <f>IF(AND(F22&gt;0,E22&gt;0),(E22/F22%)-100,"x  ")</f>
        <v>3.8731696503062523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10.841032</v>
      </c>
      <c r="C24" s="89">
        <v>8.9743919999999999</v>
      </c>
      <c r="D24" s="89">
        <v>8.2817249999999998</v>
      </c>
      <c r="E24" s="89">
        <v>104.128373</v>
      </c>
      <c r="F24" s="89">
        <v>99.200636000000003</v>
      </c>
      <c r="G24" s="90">
        <f>IF(AND(F24&gt;0,E24&gt;0),(E24/F24%)-100,"x  ")</f>
        <v>4.967444966784285</v>
      </c>
    </row>
    <row r="25" spans="1:7" s="9" customFormat="1" ht="12" x14ac:dyDescent="0.2">
      <c r="A25" s="42" t="s">
        <v>31</v>
      </c>
      <c r="B25" s="89">
        <v>93.537136000000004</v>
      </c>
      <c r="C25" s="89">
        <v>110.686048</v>
      </c>
      <c r="D25" s="89">
        <v>126.96726200000001</v>
      </c>
      <c r="E25" s="89">
        <v>1277.388874</v>
      </c>
      <c r="F25" s="89">
        <v>1353.1383310000001</v>
      </c>
      <c r="G25" s="90">
        <f>IF(AND(F25&gt;0,E25&gt;0),(E25/F25%)-100,"x  ")</f>
        <v>-5.5980571435013218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2.766079</v>
      </c>
      <c r="C27" s="89">
        <v>2.5198990000000001</v>
      </c>
      <c r="D27" s="89">
        <v>5.8158960000000004</v>
      </c>
      <c r="E27" s="89">
        <v>45.382745999999997</v>
      </c>
      <c r="F27" s="89">
        <v>41.661977999999998</v>
      </c>
      <c r="G27" s="90">
        <f>IF(AND(F27&gt;0,E27&gt;0),(E27/F27%)-100,"x  ")</f>
        <v>8.9308481704829177</v>
      </c>
    </row>
    <row r="28" spans="1:7" s="9" customFormat="1" ht="12" x14ac:dyDescent="0.2">
      <c r="A28" s="40" t="s">
        <v>34</v>
      </c>
      <c r="B28" s="89">
        <v>22.850307999999998</v>
      </c>
      <c r="C28" s="89">
        <v>21.879608000000001</v>
      </c>
      <c r="D28" s="89">
        <v>40.597822999999998</v>
      </c>
      <c r="E28" s="89">
        <v>277.628311</v>
      </c>
      <c r="F28" s="89">
        <v>337.49229200000002</v>
      </c>
      <c r="G28" s="90">
        <f>IF(AND(F28&gt;0,E28&gt;0),(E28/F28%)-100,"x  ")</f>
        <v>-17.737880958774625</v>
      </c>
    </row>
    <row r="29" spans="1:7" s="9" customFormat="1" ht="12" x14ac:dyDescent="0.2">
      <c r="A29" s="40" t="s">
        <v>122</v>
      </c>
      <c r="B29" s="89">
        <v>3.203576</v>
      </c>
      <c r="C29" s="89">
        <v>7.5691670000000002</v>
      </c>
      <c r="D29" s="89">
        <v>10.017704999999999</v>
      </c>
      <c r="E29" s="89">
        <v>87.357180999999997</v>
      </c>
      <c r="F29" s="89">
        <v>86.691153999999997</v>
      </c>
      <c r="G29" s="90">
        <f>IF(AND(F29&gt;0,E29&gt;0),(E29/F29%)-100,"x  ")</f>
        <v>0.76827561898646479</v>
      </c>
    </row>
    <row r="30" spans="1:7" s="9" customFormat="1" ht="12" x14ac:dyDescent="0.2">
      <c r="A30" s="40" t="s">
        <v>123</v>
      </c>
      <c r="B30" s="89">
        <v>9.7299290000000003</v>
      </c>
      <c r="C30" s="89">
        <v>11.709690999999999</v>
      </c>
      <c r="D30" s="89">
        <v>12.399421</v>
      </c>
      <c r="E30" s="89">
        <v>128.374708</v>
      </c>
      <c r="F30" s="89">
        <v>141.342996</v>
      </c>
      <c r="G30" s="90">
        <f>IF(AND(F30&gt;0,E30&gt;0),(E30/F30%)-100,"x  ")</f>
        <v>-9.1750481926957264</v>
      </c>
    </row>
    <row r="31" spans="1:7" s="9" customFormat="1" ht="12" x14ac:dyDescent="0.2">
      <c r="A31" s="44" t="s">
        <v>35</v>
      </c>
      <c r="B31" s="89">
        <v>1214.38309</v>
      </c>
      <c r="C31" s="89">
        <v>1376.5159189999999</v>
      </c>
      <c r="D31" s="89">
        <v>1394.9159930000001</v>
      </c>
      <c r="E31" s="89">
        <v>15681.578697999999</v>
      </c>
      <c r="F31" s="89">
        <v>14974.516979</v>
      </c>
      <c r="G31" s="90">
        <f>IF(AND(F31&gt;0,E31&gt;0),(E31/F31%)-100,"x  ")</f>
        <v>4.7217664515761726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136.733069</v>
      </c>
      <c r="C33" s="89">
        <v>155.94753600000001</v>
      </c>
      <c r="D33" s="89">
        <v>133.86935199999999</v>
      </c>
      <c r="E33" s="89">
        <v>1827.2841639999999</v>
      </c>
      <c r="F33" s="89">
        <v>1914.7846179999999</v>
      </c>
      <c r="G33" s="90">
        <f>IF(AND(F33&gt;0,E33&gt;0),(E33/F33%)-100,"x  ")</f>
        <v>-4.5697282700857755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16.270627999999999</v>
      </c>
      <c r="C35" s="89">
        <v>16.302021</v>
      </c>
      <c r="D35" s="89">
        <v>14.222827000000001</v>
      </c>
      <c r="E35" s="89">
        <v>208.64918599999999</v>
      </c>
      <c r="F35" s="89">
        <v>220.917967</v>
      </c>
      <c r="G35" s="90">
        <f>IF(AND(F35&gt;0,E35&gt;0),(E35/F35%)-100,"x  ")</f>
        <v>-5.5535460363891644</v>
      </c>
    </row>
    <row r="36" spans="1:7" s="9" customFormat="1" ht="12" x14ac:dyDescent="0.2">
      <c r="A36" s="47" t="s">
        <v>37</v>
      </c>
      <c r="B36" s="89">
        <v>40.756690999999996</v>
      </c>
      <c r="C36" s="89">
        <v>48.239401000000001</v>
      </c>
      <c r="D36" s="89">
        <v>45.237752</v>
      </c>
      <c r="E36" s="89">
        <v>608.42106699999999</v>
      </c>
      <c r="F36" s="89">
        <v>621.97849399999996</v>
      </c>
      <c r="G36" s="90">
        <f>IF(AND(F36&gt;0,E36&gt;0),(E36/F36%)-100,"x  ")</f>
        <v>-2.1797260083400829</v>
      </c>
    </row>
    <row r="37" spans="1:7" s="9" customFormat="1" ht="12" x14ac:dyDescent="0.2">
      <c r="A37" s="47" t="s">
        <v>38</v>
      </c>
      <c r="B37" s="89">
        <v>23.821308999999999</v>
      </c>
      <c r="C37" s="89">
        <v>30.192883999999999</v>
      </c>
      <c r="D37" s="89">
        <v>19.727969000000002</v>
      </c>
      <c r="E37" s="89">
        <v>337.96670699999999</v>
      </c>
      <c r="F37" s="89">
        <v>306.38926800000002</v>
      </c>
      <c r="G37" s="90">
        <f>IF(AND(F37&gt;0,E37&gt;0),(E37/F37%)-100,"x  ")</f>
        <v>10.30631366631286</v>
      </c>
    </row>
    <row r="38" spans="1:7" s="9" customFormat="1" ht="12" x14ac:dyDescent="0.2">
      <c r="A38" s="45" t="s">
        <v>39</v>
      </c>
      <c r="B38" s="89">
        <v>1077.6500209999999</v>
      </c>
      <c r="C38" s="89">
        <v>1220.568383</v>
      </c>
      <c r="D38" s="89">
        <v>1261.0466409999999</v>
      </c>
      <c r="E38" s="89">
        <v>13854.294534000001</v>
      </c>
      <c r="F38" s="89">
        <v>13059.732361</v>
      </c>
      <c r="G38" s="90">
        <f>IF(AND(F38&gt;0,E38&gt;0),(E38/F38%)-100,"x  ")</f>
        <v>6.0840616869974014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45.813870999999999</v>
      </c>
      <c r="C40" s="89">
        <v>32.322899</v>
      </c>
      <c r="D40" s="89">
        <v>38.977929000000003</v>
      </c>
      <c r="E40" s="89">
        <v>462.33811900000001</v>
      </c>
      <c r="F40" s="89">
        <v>422.15551199999999</v>
      </c>
      <c r="G40" s="90">
        <f t="shared" ref="G40:G51" si="0">IF(AND(F40&gt;0,E40&gt;0),(E40/F40%)-100,"x  ")</f>
        <v>9.5184371298698238</v>
      </c>
    </row>
    <row r="41" spans="1:7" s="9" customFormat="1" ht="12" x14ac:dyDescent="0.2">
      <c r="A41" s="47" t="s">
        <v>40</v>
      </c>
      <c r="B41" s="89">
        <v>28.965471999999998</v>
      </c>
      <c r="C41" s="89">
        <v>32.804758999999997</v>
      </c>
      <c r="D41" s="89">
        <v>26.031715999999999</v>
      </c>
      <c r="E41" s="89">
        <v>348.67618399999998</v>
      </c>
      <c r="F41" s="89">
        <v>358.37491799999998</v>
      </c>
      <c r="G41" s="90">
        <f t="shared" si="0"/>
        <v>-2.7063093740282369</v>
      </c>
    </row>
    <row r="42" spans="1:7" s="9" customFormat="1" ht="12" x14ac:dyDescent="0.2">
      <c r="A42" s="47" t="s">
        <v>41</v>
      </c>
      <c r="B42" s="89">
        <v>32.046444000000001</v>
      </c>
      <c r="C42" s="89">
        <v>45.858485000000002</v>
      </c>
      <c r="D42" s="89">
        <v>31.240127000000001</v>
      </c>
      <c r="E42" s="89">
        <v>399.06897099999998</v>
      </c>
      <c r="F42" s="89">
        <v>366.87534499999998</v>
      </c>
      <c r="G42" s="90">
        <f t="shared" si="0"/>
        <v>8.77508571746624</v>
      </c>
    </row>
    <row r="43" spans="1:7" s="9" customFormat="1" ht="12" x14ac:dyDescent="0.2">
      <c r="A43" s="47" t="s">
        <v>126</v>
      </c>
      <c r="B43" s="89">
        <v>69.775531000000001</v>
      </c>
      <c r="C43" s="89">
        <v>101.555469</v>
      </c>
      <c r="D43" s="89">
        <v>77.770908000000006</v>
      </c>
      <c r="E43" s="89">
        <v>1057.3135050000001</v>
      </c>
      <c r="F43" s="89">
        <v>1042.7506960000001</v>
      </c>
      <c r="G43" s="90">
        <f t="shared" si="0"/>
        <v>1.3965762915204039</v>
      </c>
    </row>
    <row r="44" spans="1:7" s="9" customFormat="1" ht="12" x14ac:dyDescent="0.2">
      <c r="A44" s="47" t="s">
        <v>42</v>
      </c>
      <c r="B44" s="89">
        <v>43.240955</v>
      </c>
      <c r="C44" s="89">
        <v>46.543661999999998</v>
      </c>
      <c r="D44" s="89">
        <v>32.789732000000001</v>
      </c>
      <c r="E44" s="89">
        <v>513.29054699999995</v>
      </c>
      <c r="F44" s="89">
        <v>487.48727500000001</v>
      </c>
      <c r="G44" s="90">
        <f t="shared" si="0"/>
        <v>5.2931170357215933</v>
      </c>
    </row>
    <row r="45" spans="1:7" s="9" customFormat="1" ht="12" x14ac:dyDescent="0.2">
      <c r="A45" s="47" t="s">
        <v>43</v>
      </c>
      <c r="B45" s="89">
        <v>126.865385</v>
      </c>
      <c r="C45" s="89">
        <v>174.126105</v>
      </c>
      <c r="D45" s="89">
        <v>150.94867300000001</v>
      </c>
      <c r="E45" s="89">
        <v>1844.363621</v>
      </c>
      <c r="F45" s="89">
        <v>1690.34905</v>
      </c>
      <c r="G45" s="90">
        <f t="shared" si="0"/>
        <v>9.1114063689981606</v>
      </c>
    </row>
    <row r="46" spans="1:7" s="9" customFormat="1" ht="12" x14ac:dyDescent="0.2">
      <c r="A46" s="47" t="s">
        <v>128</v>
      </c>
      <c r="B46" s="89">
        <v>243.425838</v>
      </c>
      <c r="C46" s="89">
        <v>278.81909100000001</v>
      </c>
      <c r="D46" s="89">
        <v>282.26104900000001</v>
      </c>
      <c r="E46" s="89">
        <v>3012.4352779999999</v>
      </c>
      <c r="F46" s="89">
        <v>2942.9598059999998</v>
      </c>
      <c r="G46" s="90">
        <f t="shared" si="0"/>
        <v>2.3607346542197405</v>
      </c>
    </row>
    <row r="47" spans="1:7" s="9" customFormat="1" ht="12" x14ac:dyDescent="0.2">
      <c r="A47" s="47" t="s">
        <v>129</v>
      </c>
      <c r="B47" s="89">
        <v>9.6029630000000008</v>
      </c>
      <c r="C47" s="89">
        <v>9.5216180000000001</v>
      </c>
      <c r="D47" s="89">
        <v>9.7016369999999998</v>
      </c>
      <c r="E47" s="89">
        <v>135.34654900000001</v>
      </c>
      <c r="F47" s="89">
        <v>130.821921</v>
      </c>
      <c r="G47" s="90">
        <f t="shared" si="0"/>
        <v>3.4586160831562864</v>
      </c>
    </row>
    <row r="48" spans="1:7" s="9" customFormat="1" ht="12" x14ac:dyDescent="0.2">
      <c r="A48" s="47" t="s">
        <v>130</v>
      </c>
      <c r="B48" s="89">
        <v>80.417418999999995</v>
      </c>
      <c r="C48" s="89">
        <v>103.277174</v>
      </c>
      <c r="D48" s="89">
        <v>83.982336000000004</v>
      </c>
      <c r="E48" s="89">
        <v>883.73569599999996</v>
      </c>
      <c r="F48" s="89">
        <v>893.33892600000001</v>
      </c>
      <c r="G48" s="90">
        <f t="shared" si="0"/>
        <v>-1.0749817029690263</v>
      </c>
    </row>
    <row r="49" spans="1:7" s="9" customFormat="1" ht="12" x14ac:dyDescent="0.2">
      <c r="A49" s="47" t="s">
        <v>127</v>
      </c>
      <c r="B49" s="89">
        <v>43.147644</v>
      </c>
      <c r="C49" s="89">
        <v>51.544654999999999</v>
      </c>
      <c r="D49" s="89">
        <v>66.978328000000005</v>
      </c>
      <c r="E49" s="89">
        <v>561.678989</v>
      </c>
      <c r="F49" s="89">
        <v>559.33465999999999</v>
      </c>
      <c r="G49" s="90">
        <f t="shared" si="0"/>
        <v>0.41912814771750107</v>
      </c>
    </row>
    <row r="50" spans="1:7" s="9" customFormat="1" ht="12" x14ac:dyDescent="0.2">
      <c r="A50" s="47" t="s">
        <v>45</v>
      </c>
      <c r="B50" s="89">
        <v>67.359665000000007</v>
      </c>
      <c r="C50" s="89">
        <v>69.011574999999993</v>
      </c>
      <c r="D50" s="89">
        <v>55.907969999999999</v>
      </c>
      <c r="E50" s="89">
        <v>802.98240499999997</v>
      </c>
      <c r="F50" s="89">
        <v>796.45486100000005</v>
      </c>
      <c r="G50" s="90">
        <f t="shared" si="0"/>
        <v>0.81957488360409059</v>
      </c>
    </row>
    <row r="51" spans="1:7" s="9" customFormat="1" ht="12" x14ac:dyDescent="0.2">
      <c r="A51" s="47" t="s">
        <v>44</v>
      </c>
      <c r="B51" s="89">
        <v>72.383848</v>
      </c>
      <c r="C51" s="89">
        <v>0.16400000000000001</v>
      </c>
      <c r="D51" s="89">
        <v>188.294501</v>
      </c>
      <c r="E51" s="89">
        <v>656.80933300000004</v>
      </c>
      <c r="F51" s="89">
        <v>469.54644500000001</v>
      </c>
      <c r="G51" s="90">
        <f t="shared" si="0"/>
        <v>39.881653879841423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45.336725999999999</v>
      </c>
      <c r="C53" s="89">
        <v>47.037787000000002</v>
      </c>
      <c r="D53" s="89">
        <v>39.952900999999997</v>
      </c>
      <c r="E53" s="89">
        <v>500.98019199999999</v>
      </c>
      <c r="F53" s="89">
        <v>486.19701500000002</v>
      </c>
      <c r="G53" s="90">
        <f>IF(AND(F53&gt;0,E53&gt;0),(E53/F53%)-100,"x  ")</f>
        <v>3.0405733774404098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1574.6168970000001</v>
      </c>
      <c r="C55" s="92">
        <v>1784.5031650000001</v>
      </c>
      <c r="D55" s="92">
        <v>1805.16911</v>
      </c>
      <c r="E55" s="92">
        <v>20106.280741999999</v>
      </c>
      <c r="F55" s="92">
        <v>19605.988838000001</v>
      </c>
      <c r="G55" s="93">
        <f>IF(AND(F55&gt;0,E55&gt;0),(E55/F55%)-100,"x  ")</f>
        <v>2.5517300256253321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183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108</v>
      </c>
      <c r="C4" s="94" t="s">
        <v>109</v>
      </c>
      <c r="D4" s="94" t="s">
        <v>110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1088.538697</v>
      </c>
      <c r="C8" s="89">
        <v>1240.73622</v>
      </c>
      <c r="D8" s="89">
        <v>1262.878639</v>
      </c>
      <c r="E8" s="89">
        <v>13628.602647</v>
      </c>
      <c r="F8" s="89">
        <v>12872.115395999999</v>
      </c>
      <c r="G8" s="90">
        <f>IF(AND(F8&gt;0,E8&gt;0),(E8/F8%)-100,"x  ")</f>
        <v>5.8769458455529389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952.99742700000002</v>
      </c>
      <c r="C10" s="89">
        <v>1097.548591</v>
      </c>
      <c r="D10" s="89">
        <v>994.50638700000002</v>
      </c>
      <c r="E10" s="89">
        <v>11846.809579000001</v>
      </c>
      <c r="F10" s="89">
        <v>11355.731715</v>
      </c>
      <c r="G10" s="90">
        <f>IF(AND(F10&gt;0,E10&gt;0),(E10/F10%)-100,"x  ")</f>
        <v>4.3244933600476543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514.79468600000007</v>
      </c>
      <c r="C12" s="104">
        <f>SUM(C14:C31)</f>
        <v>607.7829559999999</v>
      </c>
      <c r="D12" s="104">
        <f>SUM(D14:D31)</f>
        <v>545.1606139999999</v>
      </c>
      <c r="E12" s="104">
        <f>SUM(E14:E31)</f>
        <v>6570.9439230000007</v>
      </c>
      <c r="F12" s="104">
        <f>SUM(F14:F31)</f>
        <v>6395.4332030000005</v>
      </c>
      <c r="G12" s="105">
        <f>IF(AND(F12&gt;0,E12&gt;0),(E12/F12%)-100,"x  ")</f>
        <v>2.7443132377283064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90.803845999999993</v>
      </c>
      <c r="C14" s="89">
        <v>124.620825</v>
      </c>
      <c r="D14" s="89">
        <v>94.746877999999995</v>
      </c>
      <c r="E14" s="89">
        <v>1261.266384</v>
      </c>
      <c r="F14" s="89">
        <v>1241.4587409999999</v>
      </c>
      <c r="G14" s="90">
        <f t="shared" ref="G14:G32" si="0">IF(AND(F14&gt;0,E14&gt;0),(E14/F14%)-100,"x  ")</f>
        <v>1.5955135958884057</v>
      </c>
    </row>
    <row r="15" spans="1:7" ht="12.75" customHeight="1" x14ac:dyDescent="0.2">
      <c r="A15" s="55" t="s">
        <v>52</v>
      </c>
      <c r="B15" s="89">
        <v>69.490328000000005</v>
      </c>
      <c r="C15" s="89">
        <v>76.139758</v>
      </c>
      <c r="D15" s="89">
        <v>80.335714999999993</v>
      </c>
      <c r="E15" s="89">
        <v>953.07875999999999</v>
      </c>
      <c r="F15" s="89">
        <v>933.37194599999998</v>
      </c>
      <c r="G15" s="90">
        <f t="shared" si="0"/>
        <v>2.1113570087952951</v>
      </c>
    </row>
    <row r="16" spans="1:7" ht="12.75" customHeight="1" x14ac:dyDescent="0.2">
      <c r="A16" s="55" t="s">
        <v>53</v>
      </c>
      <c r="B16" s="89">
        <v>3.9072800000000001</v>
      </c>
      <c r="C16" s="89">
        <v>5.0336509999999999</v>
      </c>
      <c r="D16" s="89">
        <v>6.2875209999999999</v>
      </c>
      <c r="E16" s="89">
        <v>68.179862</v>
      </c>
      <c r="F16" s="89">
        <v>66.778003999999996</v>
      </c>
      <c r="G16" s="90">
        <f t="shared" si="0"/>
        <v>2.0992810746484878</v>
      </c>
    </row>
    <row r="17" spans="1:7" ht="12.75" customHeight="1" x14ac:dyDescent="0.2">
      <c r="A17" s="55" t="s">
        <v>54</v>
      </c>
      <c r="B17" s="89">
        <v>92.463562999999994</v>
      </c>
      <c r="C17" s="89">
        <v>109.583349</v>
      </c>
      <c r="D17" s="89">
        <v>98.697631999999999</v>
      </c>
      <c r="E17" s="89">
        <v>1200.548074</v>
      </c>
      <c r="F17" s="89">
        <v>1248.1078190000001</v>
      </c>
      <c r="G17" s="90">
        <f t="shared" si="0"/>
        <v>-3.8105477969127293</v>
      </c>
    </row>
    <row r="18" spans="1:7" ht="12.75" customHeight="1" x14ac:dyDescent="0.2">
      <c r="A18" s="55" t="s">
        <v>55</v>
      </c>
      <c r="B18" s="89">
        <v>82.904691999999997</v>
      </c>
      <c r="C18" s="89">
        <v>90.592455000000001</v>
      </c>
      <c r="D18" s="89">
        <v>80.408565999999993</v>
      </c>
      <c r="E18" s="89">
        <v>941.56424900000002</v>
      </c>
      <c r="F18" s="89">
        <v>854.48394900000005</v>
      </c>
      <c r="G18" s="90">
        <f t="shared" si="0"/>
        <v>10.190981363887488</v>
      </c>
    </row>
    <row r="19" spans="1:7" ht="12.75" customHeight="1" x14ac:dyDescent="0.2">
      <c r="A19" s="55" t="s">
        <v>56</v>
      </c>
      <c r="B19" s="89">
        <v>5.2746490000000001</v>
      </c>
      <c r="C19" s="89">
        <v>5.8657310000000003</v>
      </c>
      <c r="D19" s="89">
        <v>7.7366419999999998</v>
      </c>
      <c r="E19" s="89">
        <v>70.008484999999993</v>
      </c>
      <c r="F19" s="89">
        <v>82.422066000000001</v>
      </c>
      <c r="G19" s="90">
        <f t="shared" si="0"/>
        <v>-15.060992283304344</v>
      </c>
    </row>
    <row r="20" spans="1:7" ht="12.75" customHeight="1" x14ac:dyDescent="0.2">
      <c r="A20" s="55" t="s">
        <v>57</v>
      </c>
      <c r="B20" s="89">
        <v>11.268378</v>
      </c>
      <c r="C20" s="89">
        <v>10.710478999999999</v>
      </c>
      <c r="D20" s="89">
        <v>11.854587</v>
      </c>
      <c r="E20" s="89">
        <v>150.59802199999999</v>
      </c>
      <c r="F20" s="89">
        <v>129.22195500000001</v>
      </c>
      <c r="G20" s="90">
        <f t="shared" si="0"/>
        <v>16.542132488244732</v>
      </c>
    </row>
    <row r="21" spans="1:7" ht="12.75" customHeight="1" x14ac:dyDescent="0.2">
      <c r="A21" s="55" t="s">
        <v>58</v>
      </c>
      <c r="B21" s="89">
        <v>10.271618999999999</v>
      </c>
      <c r="C21" s="89">
        <v>12.434224</v>
      </c>
      <c r="D21" s="89">
        <v>9.3563489999999998</v>
      </c>
      <c r="E21" s="89">
        <v>132.576312</v>
      </c>
      <c r="F21" s="89">
        <v>122.314685</v>
      </c>
      <c r="G21" s="90">
        <f t="shared" si="0"/>
        <v>8.3895298426349996</v>
      </c>
    </row>
    <row r="22" spans="1:7" ht="12.75" customHeight="1" x14ac:dyDescent="0.2">
      <c r="A22" s="55" t="s">
        <v>59</v>
      </c>
      <c r="B22" s="89">
        <v>50.255558000000001</v>
      </c>
      <c r="C22" s="89">
        <v>57.592905000000002</v>
      </c>
      <c r="D22" s="89">
        <v>56.241695999999997</v>
      </c>
      <c r="E22" s="89">
        <v>609.17747499999996</v>
      </c>
      <c r="F22" s="89">
        <v>555.189886</v>
      </c>
      <c r="G22" s="90">
        <f t="shared" si="0"/>
        <v>9.7241665169671307</v>
      </c>
    </row>
    <row r="23" spans="1:7" ht="12.75" customHeight="1" x14ac:dyDescent="0.2">
      <c r="A23" s="55" t="s">
        <v>60</v>
      </c>
      <c r="B23" s="89">
        <v>13.983893999999999</v>
      </c>
      <c r="C23" s="89">
        <v>18.508566999999999</v>
      </c>
      <c r="D23" s="89">
        <v>23.388503</v>
      </c>
      <c r="E23" s="89">
        <v>208.403447</v>
      </c>
      <c r="F23" s="89">
        <v>203.54448600000001</v>
      </c>
      <c r="G23" s="90">
        <f t="shared" si="0"/>
        <v>2.3871739763070678</v>
      </c>
    </row>
    <row r="24" spans="1:7" ht="12.75" customHeight="1" x14ac:dyDescent="0.2">
      <c r="A24" s="55" t="s">
        <v>61</v>
      </c>
      <c r="B24" s="89">
        <v>59.007105000000003</v>
      </c>
      <c r="C24" s="89">
        <v>60.866652999999999</v>
      </c>
      <c r="D24" s="89">
        <v>50.686034999999997</v>
      </c>
      <c r="E24" s="89">
        <v>643.56062699999995</v>
      </c>
      <c r="F24" s="89">
        <v>656.10743200000002</v>
      </c>
      <c r="G24" s="90">
        <f t="shared" si="0"/>
        <v>-1.912309537746566</v>
      </c>
    </row>
    <row r="25" spans="1:7" ht="12.75" customHeight="1" x14ac:dyDescent="0.2">
      <c r="A25" s="55" t="s">
        <v>71</v>
      </c>
      <c r="B25" s="89">
        <v>3.7458520000000002</v>
      </c>
      <c r="C25" s="89">
        <v>2.9655740000000002</v>
      </c>
      <c r="D25" s="89">
        <v>2.6889690000000002</v>
      </c>
      <c r="E25" s="89">
        <v>46.051544</v>
      </c>
      <c r="F25" s="89">
        <v>53.829202000000002</v>
      </c>
      <c r="G25" s="90">
        <f t="shared" si="0"/>
        <v>-14.448770762011293</v>
      </c>
    </row>
    <row r="26" spans="1:7" ht="12.75" customHeight="1" x14ac:dyDescent="0.2">
      <c r="A26" s="55" t="s">
        <v>72</v>
      </c>
      <c r="B26" s="89">
        <v>2.4963570000000002</v>
      </c>
      <c r="C26" s="89">
        <v>2.7319439999999999</v>
      </c>
      <c r="D26" s="89">
        <v>2.7111900000000002</v>
      </c>
      <c r="E26" s="89">
        <v>34.578671999999997</v>
      </c>
      <c r="F26" s="89">
        <v>32.586227999999998</v>
      </c>
      <c r="G26" s="90">
        <f t="shared" si="0"/>
        <v>6.1143744529130402</v>
      </c>
    </row>
    <row r="27" spans="1:7" ht="12.75" customHeight="1" x14ac:dyDescent="0.2">
      <c r="A27" s="55" t="s">
        <v>73</v>
      </c>
      <c r="B27" s="89">
        <v>4.1551229999999997</v>
      </c>
      <c r="C27" s="89">
        <v>4.8691880000000003</v>
      </c>
      <c r="D27" s="89">
        <v>4.1369129999999998</v>
      </c>
      <c r="E27" s="89">
        <v>62.259414999999997</v>
      </c>
      <c r="F27" s="89">
        <v>56.790849999999999</v>
      </c>
      <c r="G27" s="90">
        <f t="shared" si="0"/>
        <v>9.629306481589893</v>
      </c>
    </row>
    <row r="28" spans="1:7" ht="12.75" customHeight="1" x14ac:dyDescent="0.2">
      <c r="A28" s="55" t="s">
        <v>64</v>
      </c>
      <c r="B28" s="89">
        <v>5.8033549999999998</v>
      </c>
      <c r="C28" s="89">
        <v>8.4835220000000007</v>
      </c>
      <c r="D28" s="89">
        <v>6.4898639999999999</v>
      </c>
      <c r="E28" s="89">
        <v>66.309386000000003</v>
      </c>
      <c r="F28" s="89">
        <v>56.354565000000001</v>
      </c>
      <c r="G28" s="90">
        <f t="shared" si="0"/>
        <v>17.664622200526267</v>
      </c>
    </row>
    <row r="29" spans="1:7" ht="12.75" customHeight="1" x14ac:dyDescent="0.2">
      <c r="A29" s="55" t="s">
        <v>65</v>
      </c>
      <c r="B29" s="89">
        <v>7.2420920000000004</v>
      </c>
      <c r="C29" s="89">
        <v>14.076631000000001</v>
      </c>
      <c r="D29" s="89">
        <v>7.3085940000000003</v>
      </c>
      <c r="E29" s="89">
        <v>97.679931999999994</v>
      </c>
      <c r="F29" s="89">
        <v>79.204068000000007</v>
      </c>
      <c r="G29" s="90">
        <f t="shared" si="0"/>
        <v>23.326912956036537</v>
      </c>
    </row>
    <row r="30" spans="1:7" ht="12.75" customHeight="1" x14ac:dyDescent="0.2">
      <c r="A30" s="55" t="s">
        <v>62</v>
      </c>
      <c r="B30" s="89">
        <v>0.66859100000000005</v>
      </c>
      <c r="C30" s="89">
        <v>1.468855</v>
      </c>
      <c r="D30" s="89">
        <v>0.46885500000000002</v>
      </c>
      <c r="E30" s="89">
        <v>8.4505470000000003</v>
      </c>
      <c r="F30" s="89">
        <v>8.9364989999999995</v>
      </c>
      <c r="G30" s="90">
        <f t="shared" si="0"/>
        <v>-5.4378342122569308</v>
      </c>
    </row>
    <row r="31" spans="1:7" ht="12.75" customHeight="1" x14ac:dyDescent="0.2">
      <c r="A31" s="55" t="s">
        <v>63</v>
      </c>
      <c r="B31" s="89">
        <v>1.0524039999999999</v>
      </c>
      <c r="C31" s="89">
        <v>1.238645</v>
      </c>
      <c r="D31" s="89">
        <v>1.6161049999999999</v>
      </c>
      <c r="E31" s="89">
        <v>16.652729999999998</v>
      </c>
      <c r="F31" s="89">
        <v>14.730822</v>
      </c>
      <c r="G31" s="90">
        <f t="shared" si="0"/>
        <v>13.046848302151773</v>
      </c>
    </row>
    <row r="32" spans="1:7" ht="12.75" customHeight="1" x14ac:dyDescent="0.2">
      <c r="A32" s="56" t="s">
        <v>66</v>
      </c>
      <c r="B32" s="104">
        <f>B10-B12</f>
        <v>438.20274099999995</v>
      </c>
      <c r="C32" s="104">
        <f>C10-C12</f>
        <v>489.76563500000009</v>
      </c>
      <c r="D32" s="104">
        <f>D10-D12</f>
        <v>449.34577300000012</v>
      </c>
      <c r="E32" s="104">
        <f>E10-E12</f>
        <v>5275.8656559999999</v>
      </c>
      <c r="F32" s="104">
        <f>F10-F12</f>
        <v>4960.2985119999994</v>
      </c>
      <c r="G32" s="105">
        <f t="shared" si="0"/>
        <v>6.3618579252151477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91.306582000000006</v>
      </c>
      <c r="C34" s="89">
        <v>91.123776000000007</v>
      </c>
      <c r="D34" s="89">
        <v>101.43625400000001</v>
      </c>
      <c r="E34" s="89">
        <v>1114.8335460000001</v>
      </c>
      <c r="F34" s="89">
        <v>1123.2445399999999</v>
      </c>
      <c r="G34" s="90">
        <f t="shared" ref="G34:G43" si="1">IF(AND(F34&gt;0,E34&gt;0),(E34/F34%)-100,"x  ")</f>
        <v>-0.74881236458089973</v>
      </c>
    </row>
    <row r="35" spans="1:7" ht="12.75" customHeight="1" x14ac:dyDescent="0.2">
      <c r="A35" s="55" t="s">
        <v>68</v>
      </c>
      <c r="B35" s="89">
        <v>147.46077500000001</v>
      </c>
      <c r="C35" s="89">
        <v>168.7236</v>
      </c>
      <c r="D35" s="89">
        <v>142.68562800000001</v>
      </c>
      <c r="E35" s="89">
        <v>1752.868005</v>
      </c>
      <c r="F35" s="89">
        <v>1630.0747980000001</v>
      </c>
      <c r="G35" s="90">
        <f t="shared" si="1"/>
        <v>7.5329799068521055</v>
      </c>
    </row>
    <row r="36" spans="1:7" ht="12.75" customHeight="1" x14ac:dyDescent="0.2">
      <c r="A36" s="55" t="s">
        <v>69</v>
      </c>
      <c r="B36" s="89">
        <v>68.612044999999995</v>
      </c>
      <c r="C36" s="89">
        <v>86.782408000000004</v>
      </c>
      <c r="D36" s="89">
        <v>75.509681999999998</v>
      </c>
      <c r="E36" s="89">
        <v>906.12395600000002</v>
      </c>
      <c r="F36" s="89">
        <v>835.95951600000001</v>
      </c>
      <c r="G36" s="90">
        <f t="shared" si="1"/>
        <v>8.3932820497972642</v>
      </c>
    </row>
    <row r="37" spans="1:7" ht="12.75" customHeight="1" x14ac:dyDescent="0.2">
      <c r="A37" s="55" t="s">
        <v>70</v>
      </c>
      <c r="B37" s="89">
        <v>48.241978000000003</v>
      </c>
      <c r="C37" s="89">
        <v>53.673558</v>
      </c>
      <c r="D37" s="89">
        <v>59.179997999999998</v>
      </c>
      <c r="E37" s="89">
        <v>586.15581799999995</v>
      </c>
      <c r="F37" s="89">
        <v>528.90871900000002</v>
      </c>
      <c r="G37" s="90">
        <f t="shared" si="1"/>
        <v>10.823625503515274</v>
      </c>
    </row>
    <row r="38" spans="1:7" ht="12.75" customHeight="1" x14ac:dyDescent="0.2">
      <c r="A38" s="55" t="s">
        <v>74</v>
      </c>
      <c r="B38" s="89">
        <v>34.615851999999997</v>
      </c>
      <c r="C38" s="89">
        <v>35.211987999999998</v>
      </c>
      <c r="D38" s="89">
        <v>28.626906999999999</v>
      </c>
      <c r="E38" s="89">
        <v>378.20127000000002</v>
      </c>
      <c r="F38" s="89">
        <v>353.010671</v>
      </c>
      <c r="G38" s="90">
        <f t="shared" si="1"/>
        <v>7.1359313101331168</v>
      </c>
    </row>
    <row r="39" spans="1:7" ht="12.75" customHeight="1" x14ac:dyDescent="0.2">
      <c r="A39" s="55" t="s">
        <v>156</v>
      </c>
      <c r="B39" s="89">
        <v>6.4057779999999998</v>
      </c>
      <c r="C39" s="89">
        <v>6.2182810000000002</v>
      </c>
      <c r="D39" s="89">
        <v>4.296837</v>
      </c>
      <c r="E39" s="89">
        <v>61.725341</v>
      </c>
      <c r="F39" s="89">
        <v>52.747098999999999</v>
      </c>
      <c r="G39" s="90">
        <f t="shared" si="1"/>
        <v>17.021300071876951</v>
      </c>
    </row>
    <row r="40" spans="1:7" ht="12.75" customHeight="1" x14ac:dyDescent="0.2">
      <c r="A40" s="55" t="s">
        <v>75</v>
      </c>
      <c r="B40" s="89">
        <v>23.057316</v>
      </c>
      <c r="C40" s="89">
        <v>27.214036</v>
      </c>
      <c r="D40" s="89">
        <v>21.357942000000001</v>
      </c>
      <c r="E40" s="89">
        <v>280.55076300000002</v>
      </c>
      <c r="F40" s="89">
        <v>266.84745800000002</v>
      </c>
      <c r="G40" s="90">
        <f t="shared" si="1"/>
        <v>5.1352578370823352</v>
      </c>
    </row>
    <row r="41" spans="1:7" ht="12.75" customHeight="1" x14ac:dyDescent="0.2">
      <c r="A41" s="55" t="s">
        <v>76</v>
      </c>
      <c r="B41" s="89">
        <v>14.380089999999999</v>
      </c>
      <c r="C41" s="89">
        <v>15.566252</v>
      </c>
      <c r="D41" s="89">
        <v>12.910937000000001</v>
      </c>
      <c r="E41" s="89">
        <v>142.680868</v>
      </c>
      <c r="F41" s="89">
        <v>119.711792</v>
      </c>
      <c r="G41" s="90">
        <f t="shared" si="1"/>
        <v>19.186978672911366</v>
      </c>
    </row>
    <row r="42" spans="1:7" ht="12.75" customHeight="1" x14ac:dyDescent="0.2">
      <c r="A42" s="55" t="s">
        <v>77</v>
      </c>
      <c r="B42" s="89">
        <v>4.122325</v>
      </c>
      <c r="C42" s="89">
        <v>5.2517360000000002</v>
      </c>
      <c r="D42" s="89">
        <v>3.3415879999999998</v>
      </c>
      <c r="E42" s="89">
        <v>52.726089000000002</v>
      </c>
      <c r="F42" s="89">
        <v>49.793919000000002</v>
      </c>
      <c r="G42" s="90">
        <f t="shared" si="1"/>
        <v>5.8886106152841649</v>
      </c>
    </row>
    <row r="43" spans="1:7" ht="12.75" customHeight="1" x14ac:dyDescent="0.2">
      <c r="A43" s="58" t="s">
        <v>78</v>
      </c>
      <c r="B43" s="89">
        <f>B8-B10</f>
        <v>135.54126999999994</v>
      </c>
      <c r="C43" s="89">
        <f>C8-C10</f>
        <v>143.18762900000002</v>
      </c>
      <c r="D43" s="89">
        <f>D8-D10</f>
        <v>268.372252</v>
      </c>
      <c r="E43" s="89">
        <f>E8-E10</f>
        <v>1781.793067999999</v>
      </c>
      <c r="F43" s="89">
        <f>F8-F10</f>
        <v>1516.3836809999993</v>
      </c>
      <c r="G43" s="90">
        <f t="shared" si="1"/>
        <v>17.502785760987081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20.755068000000001</v>
      </c>
      <c r="C45" s="89">
        <v>22.197330000000001</v>
      </c>
      <c r="D45" s="89">
        <v>179.389083</v>
      </c>
      <c r="E45" s="89">
        <v>576.68177300000002</v>
      </c>
      <c r="F45" s="89">
        <v>291.16606899999999</v>
      </c>
      <c r="G45" s="90">
        <f>IF(AND(F45&gt;0,E45&gt;0),(E45/F45%)-100,"x  ")</f>
        <v>98.059401282777941</v>
      </c>
    </row>
    <row r="46" spans="1:7" ht="12.75" customHeight="1" x14ac:dyDescent="0.2">
      <c r="A46" s="56" t="s">
        <v>80</v>
      </c>
      <c r="B46" s="89">
        <v>25.776872999999998</v>
      </c>
      <c r="C46" s="89">
        <v>37.019283999999999</v>
      </c>
      <c r="D46" s="89">
        <v>23.540983000000001</v>
      </c>
      <c r="E46" s="89">
        <v>300.91531099999997</v>
      </c>
      <c r="F46" s="89">
        <v>324.63140499999997</v>
      </c>
      <c r="G46" s="90">
        <f>IF(AND(F46&gt;0,E46&gt;0),(E46/F46%)-100,"x  ")</f>
        <v>-7.305545192092552</v>
      </c>
    </row>
    <row r="47" spans="1:7" ht="12.75" customHeight="1" x14ac:dyDescent="0.2">
      <c r="A47" s="56" t="s">
        <v>81</v>
      </c>
      <c r="B47" s="89">
        <v>42.225473999999998</v>
      </c>
      <c r="C47" s="89">
        <v>49.913255999999997</v>
      </c>
      <c r="D47" s="89">
        <v>29.33588</v>
      </c>
      <c r="E47" s="89">
        <v>508.67051400000003</v>
      </c>
      <c r="F47" s="89">
        <v>512.73494600000004</v>
      </c>
      <c r="G47" s="90">
        <f>IF(AND(F47&gt;0,E47&gt;0),(E47/F47%)-100,"x  ")</f>
        <v>-0.79269650561325022</v>
      </c>
    </row>
    <row r="48" spans="1:7" ht="12.75" customHeight="1" x14ac:dyDescent="0.2">
      <c r="A48" s="56" t="s">
        <v>82</v>
      </c>
      <c r="B48" s="89">
        <v>35.711688000000002</v>
      </c>
      <c r="C48" s="89">
        <v>21.066711000000002</v>
      </c>
      <c r="D48" s="89">
        <v>22.543339</v>
      </c>
      <c r="E48" s="89">
        <v>231.89323999999999</v>
      </c>
      <c r="F48" s="89">
        <v>241.65008499999999</v>
      </c>
      <c r="G48" s="90">
        <f>IF(AND(F48&gt;0,E48&gt;0),(E48/F48%)-100,"x  ")</f>
        <v>-4.037592206930114</v>
      </c>
    </row>
    <row r="49" spans="1:7" ht="12.75" customHeight="1" x14ac:dyDescent="0.2">
      <c r="A49" s="57" t="s">
        <v>83</v>
      </c>
      <c r="B49" s="89">
        <v>45.561202000000002</v>
      </c>
      <c r="C49" s="89">
        <v>30.066374</v>
      </c>
      <c r="D49" s="89">
        <v>58.243741</v>
      </c>
      <c r="E49" s="89">
        <v>1073.0778009999999</v>
      </c>
      <c r="F49" s="89">
        <v>447.44041900000002</v>
      </c>
      <c r="G49" s="90">
        <f>IF(AND(F49&gt;0,E49&gt;0),(E49/F49%)-100,"x  ")</f>
        <v>139.82585288076083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6.3001750000000003</v>
      </c>
      <c r="C51" s="89">
        <v>8.0297549999999998</v>
      </c>
      <c r="D51" s="89">
        <v>6.2073159999999996</v>
      </c>
      <c r="E51" s="89">
        <v>70.625238999999993</v>
      </c>
      <c r="F51" s="89">
        <v>60.873612000000001</v>
      </c>
      <c r="G51" s="90">
        <f>IF(AND(F51&gt;0,E51&gt;0),(E51/F51%)-100,"x  ")</f>
        <v>16.019465051622035</v>
      </c>
    </row>
    <row r="52" spans="1:7" ht="12.75" customHeight="1" x14ac:dyDescent="0.2">
      <c r="A52" s="58" t="s">
        <v>131</v>
      </c>
      <c r="B52" s="89">
        <v>2.3288989999999998</v>
      </c>
      <c r="C52" s="89">
        <v>1.787579</v>
      </c>
      <c r="D52" s="89">
        <v>1.625167</v>
      </c>
      <c r="E52" s="89">
        <v>19.282807999999999</v>
      </c>
      <c r="F52" s="89">
        <v>47.652689000000002</v>
      </c>
      <c r="G52" s="90">
        <f>IF(AND(F52&gt;0,E52&gt;0),(E52/F52%)-100,"x  ")</f>
        <v>-59.53469068660533</v>
      </c>
    </row>
    <row r="53" spans="1:7" ht="12.75" customHeight="1" x14ac:dyDescent="0.2">
      <c r="A53" s="58" t="s">
        <v>85</v>
      </c>
      <c r="B53" s="89">
        <v>7.4287559999999999</v>
      </c>
      <c r="C53" s="89">
        <v>6.4554689999999999</v>
      </c>
      <c r="D53" s="89">
        <v>10.841379</v>
      </c>
      <c r="E53" s="89">
        <v>95.594381999999996</v>
      </c>
      <c r="F53" s="89">
        <v>117.79406</v>
      </c>
      <c r="G53" s="90">
        <f>IF(AND(F53&gt;0,E53&gt;0),(E53/F53%)-100,"x  ")</f>
        <v>-18.846177812361688</v>
      </c>
    </row>
    <row r="54" spans="1:7" ht="12.75" customHeight="1" x14ac:dyDescent="0.2">
      <c r="A54" s="59" t="s">
        <v>86</v>
      </c>
      <c r="B54" s="89">
        <v>143.54080400000001</v>
      </c>
      <c r="C54" s="89">
        <v>183.76056399999999</v>
      </c>
      <c r="D54" s="89">
        <v>175.34323499999999</v>
      </c>
      <c r="E54" s="89">
        <v>2276.0064990000001</v>
      </c>
      <c r="F54" s="89">
        <v>2556.3247740000002</v>
      </c>
      <c r="G54" s="90">
        <f>IF(AND(F54&gt;0,E54&gt;0),(E54/F54%)-100,"x  ")</f>
        <v>-10.965675326197811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115.417607</v>
      </c>
      <c r="C56" s="89">
        <v>151.76855399999999</v>
      </c>
      <c r="D56" s="89">
        <v>149.40905000000001</v>
      </c>
      <c r="E56" s="89">
        <v>1780.3351729999999</v>
      </c>
      <c r="F56" s="89">
        <v>1780.159744</v>
      </c>
      <c r="G56" s="90">
        <f>IF(AND(F56&gt;0,E56&gt;0),(E56/F56%)-100,"x  ")</f>
        <v>9.8546774013357208E-3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90.702348000000001</v>
      </c>
      <c r="C58" s="89">
        <v>127.24942</v>
      </c>
      <c r="D58" s="89">
        <v>119.915859</v>
      </c>
      <c r="E58" s="89">
        <v>1428.467881</v>
      </c>
      <c r="F58" s="89">
        <v>1415.9365479999999</v>
      </c>
      <c r="G58" s="90">
        <f>IF(AND(F58&gt;0,E58&gt;0),(E58/F58%)-100,"x  ")</f>
        <v>0.88502080249999437</v>
      </c>
    </row>
    <row r="59" spans="1:7" ht="12.75" customHeight="1" x14ac:dyDescent="0.2">
      <c r="A59" s="53" t="s">
        <v>89</v>
      </c>
      <c r="B59" s="89">
        <v>13.565248</v>
      </c>
      <c r="C59" s="89">
        <v>11.203598</v>
      </c>
      <c r="D59" s="89">
        <v>17.473117999999999</v>
      </c>
      <c r="E59" s="89">
        <v>240.759062</v>
      </c>
      <c r="F59" s="89">
        <v>257.85809699999999</v>
      </c>
      <c r="G59" s="90">
        <f>IF(AND(F59&gt;0,E59&gt;0),(E59/F59%)-100,"x  ")</f>
        <v>-6.6311801719377428</v>
      </c>
    </row>
    <row r="60" spans="1:7" ht="12.75" customHeight="1" x14ac:dyDescent="0.2">
      <c r="A60" s="52" t="s">
        <v>132</v>
      </c>
      <c r="B60" s="95">
        <v>22.692117</v>
      </c>
      <c r="C60" s="89">
        <v>27.000291000000001</v>
      </c>
      <c r="D60" s="89">
        <v>21.887269</v>
      </c>
      <c r="E60" s="89">
        <v>281.202022</v>
      </c>
      <c r="F60" s="89">
        <v>410.77363000000003</v>
      </c>
      <c r="G60" s="90">
        <f>IF(AND(F60&gt;0,E60&gt;0),(E60/F60%)-100,"x  ")</f>
        <v>-31.543312067037988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13.176869999999999</v>
      </c>
      <c r="C62" s="89">
        <v>12.465332</v>
      </c>
      <c r="D62" s="89">
        <v>10.287610000000001</v>
      </c>
      <c r="E62" s="89">
        <v>145.209441</v>
      </c>
      <c r="F62" s="89">
        <v>168.59004100000001</v>
      </c>
      <c r="G62" s="90">
        <f>IF(AND(F62&gt;0,E62&gt;0),(E62/F62%)-100,"x  ")</f>
        <v>-13.868316219224369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220.02130299999999</v>
      </c>
      <c r="C64" s="89">
        <v>317.07519300000001</v>
      </c>
      <c r="D64" s="89">
        <v>297.91294900000003</v>
      </c>
      <c r="E64" s="89">
        <v>2898.771013</v>
      </c>
      <c r="F64" s="89">
        <v>3496.833635</v>
      </c>
      <c r="G64" s="90">
        <f>IF(AND(F64&gt;0,E64&gt;0),(E64/F64%)-100,"x  ")</f>
        <v>-17.102976132863702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35.540106000000002</v>
      </c>
      <c r="C66" s="89">
        <v>30.529785</v>
      </c>
      <c r="D66" s="89">
        <v>38.525126</v>
      </c>
      <c r="E66" s="89">
        <v>405.67958900000002</v>
      </c>
      <c r="F66" s="89">
        <v>464.53987899999998</v>
      </c>
      <c r="G66" s="90">
        <f t="shared" ref="G66:G71" si="2">IF(AND(F66&gt;0,E66&gt;0),(E66/F66%)-100,"x  ")</f>
        <v>-12.670664599712424</v>
      </c>
    </row>
    <row r="67" spans="1:7" ht="12.75" customHeight="1" x14ac:dyDescent="0.2">
      <c r="A67" s="58" t="s">
        <v>184</v>
      </c>
      <c r="B67" s="89">
        <v>72.686873000000006</v>
      </c>
      <c r="C67" s="89">
        <v>86.201796000000002</v>
      </c>
      <c r="D67" s="89">
        <v>81.398567</v>
      </c>
      <c r="E67" s="89">
        <v>902.71418900000003</v>
      </c>
      <c r="F67" s="89">
        <v>969.35173399999996</v>
      </c>
      <c r="G67" s="90">
        <f t="shared" si="2"/>
        <v>-6.8744442974298039</v>
      </c>
    </row>
    <row r="68" spans="1:7" ht="12.75" customHeight="1" x14ac:dyDescent="0.2">
      <c r="A68" s="58" t="s">
        <v>93</v>
      </c>
      <c r="B68" s="89">
        <v>18.058903999999998</v>
      </c>
      <c r="C68" s="89">
        <v>87.165313999999995</v>
      </c>
      <c r="D68" s="89">
        <v>25.780681000000001</v>
      </c>
      <c r="E68" s="89">
        <v>462.84884799999998</v>
      </c>
      <c r="F68" s="89">
        <v>544.06194500000004</v>
      </c>
      <c r="G68" s="90">
        <f t="shared" si="2"/>
        <v>-14.927178374881578</v>
      </c>
    </row>
    <row r="69" spans="1:7" ht="12.75" customHeight="1" x14ac:dyDescent="0.2">
      <c r="A69" s="58" t="s">
        <v>94</v>
      </c>
      <c r="B69" s="89">
        <v>15.656359</v>
      </c>
      <c r="C69" s="89">
        <v>19.177849999999999</v>
      </c>
      <c r="D69" s="89">
        <v>19.967918999999998</v>
      </c>
      <c r="E69" s="89">
        <v>207.28541200000001</v>
      </c>
      <c r="F69" s="89">
        <v>229.740938</v>
      </c>
      <c r="G69" s="90">
        <f t="shared" si="2"/>
        <v>-9.7742814996254594</v>
      </c>
    </row>
    <row r="70" spans="1:7" ht="12.75" customHeight="1" x14ac:dyDescent="0.2">
      <c r="A70" s="60" t="s">
        <v>133</v>
      </c>
      <c r="B70" s="89">
        <v>14.533932999999999</v>
      </c>
      <c r="C70" s="89">
        <v>16.465519</v>
      </c>
      <c r="D70" s="89">
        <v>34.367862000000002</v>
      </c>
      <c r="E70" s="89">
        <v>145.48587699999999</v>
      </c>
      <c r="F70" s="89">
        <v>152.39427499999999</v>
      </c>
      <c r="G70" s="90">
        <f t="shared" si="2"/>
        <v>-4.5332398477567608</v>
      </c>
    </row>
    <row r="71" spans="1:7" ht="12.75" customHeight="1" x14ac:dyDescent="0.2">
      <c r="A71" s="61" t="s">
        <v>95</v>
      </c>
      <c r="B71" s="89">
        <v>75.186671000000004</v>
      </c>
      <c r="C71" s="89">
        <v>11.494123999999999</v>
      </c>
      <c r="D71" s="89">
        <v>8.9085999999999999</v>
      </c>
      <c r="E71" s="89">
        <v>203.45849000000001</v>
      </c>
      <c r="F71" s="89">
        <v>202.48176900000001</v>
      </c>
      <c r="G71" s="90">
        <f t="shared" si="2"/>
        <v>0.48237478604801254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73.922319999999999</v>
      </c>
      <c r="C73" s="89">
        <v>10.067924</v>
      </c>
      <c r="D73" s="89">
        <v>7.9998880000000003</v>
      </c>
      <c r="E73" s="89">
        <v>185.03843900000001</v>
      </c>
      <c r="F73" s="89">
        <v>119.329977</v>
      </c>
      <c r="G73" s="90">
        <f>IF(AND(F73&gt;0,E73&gt;0),(E73/F73%)-100,"x  ")</f>
        <v>55.064505710916194</v>
      </c>
    </row>
    <row r="74" spans="1:7" ht="24" x14ac:dyDescent="0.2">
      <c r="A74" s="63" t="s">
        <v>111</v>
      </c>
      <c r="B74" s="89">
        <v>1.7682199999999999</v>
      </c>
      <c r="C74" s="89">
        <v>1.37069</v>
      </c>
      <c r="D74" s="89">
        <v>1.8819459999999999</v>
      </c>
      <c r="E74" s="89">
        <v>26.364291999999999</v>
      </c>
      <c r="F74" s="89">
        <v>30.792845</v>
      </c>
      <c r="G74" s="90">
        <f>IF(AND(F74&gt;0,E74&gt;0),(E74/F74%)-100,"x  ")</f>
        <v>-14.381759788678195</v>
      </c>
    </row>
    <row r="75" spans="1:7" x14ac:dyDescent="0.2">
      <c r="A75" s="64" t="s">
        <v>46</v>
      </c>
      <c r="B75" s="96">
        <v>1574.6168970000001</v>
      </c>
      <c r="C75" s="92">
        <v>1784.5031650000001</v>
      </c>
      <c r="D75" s="92">
        <v>1805.16911</v>
      </c>
      <c r="E75" s="92">
        <v>20106.280741999999</v>
      </c>
      <c r="F75" s="92">
        <v>19605.988838000001</v>
      </c>
      <c r="G75" s="93">
        <f>IF(AND(F75&gt;0,E75&gt;0),(E75/F75%)-100,"x  ")</f>
        <v>2.5517300256253321</v>
      </c>
    </row>
    <row r="77" spans="1:7" x14ac:dyDescent="0.2">
      <c r="A77" s="34" t="s">
        <v>157</v>
      </c>
    </row>
    <row r="78" spans="1:7" x14ac:dyDescent="0.2">
      <c r="A78" s="34" t="s">
        <v>183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4/16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20079.926307999998</v>
      </c>
      <c r="C9" s="98"/>
      <c r="D9" s="97">
        <v>19605.988838000001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2016</v>
      </c>
      <c r="C10" s="20">
        <v>2016</v>
      </c>
      <c r="D10" s="12">
        <v>2015</v>
      </c>
      <c r="E10" s="12">
        <v>2015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1752.868005</v>
      </c>
      <c r="C11" s="82">
        <f t="shared" ref="C11:C25" si="0">IF(B$8&gt;0,B11/B$8*100,0)</f>
        <v>0</v>
      </c>
      <c r="D11" s="83">
        <v>1630.0747980000001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177</v>
      </c>
      <c r="B12" s="81">
        <v>1428.467881</v>
      </c>
      <c r="C12" s="84">
        <f t="shared" si="0"/>
        <v>0</v>
      </c>
      <c r="D12" s="83">
        <v>1415.9365479999999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178</v>
      </c>
      <c r="B13" s="81">
        <v>1261.266384</v>
      </c>
      <c r="C13" s="84">
        <f t="shared" si="0"/>
        <v>0</v>
      </c>
      <c r="D13" s="83">
        <v>1241.4587409999999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54</v>
      </c>
      <c r="B14" s="81">
        <v>1200.548074</v>
      </c>
      <c r="C14" s="84">
        <f t="shared" si="0"/>
        <v>0</v>
      </c>
      <c r="D14" s="83">
        <v>1248.1078190000001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1114.8335460000001</v>
      </c>
      <c r="C15" s="84">
        <f t="shared" si="0"/>
        <v>0</v>
      </c>
      <c r="D15" s="83">
        <v>1123.2445399999999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953.07875999999999</v>
      </c>
      <c r="C16" s="84">
        <f t="shared" si="0"/>
        <v>0</v>
      </c>
      <c r="D16" s="83">
        <v>933.37194599999998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55</v>
      </c>
      <c r="B17" s="81">
        <v>941.56424900000002</v>
      </c>
      <c r="C17" s="84">
        <f t="shared" si="0"/>
        <v>0</v>
      </c>
      <c r="D17" s="83">
        <v>854.48394900000005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69</v>
      </c>
      <c r="B18" s="81">
        <v>906.12395600000002</v>
      </c>
      <c r="C18" s="84">
        <f t="shared" si="0"/>
        <v>0</v>
      </c>
      <c r="D18" s="83">
        <v>835.95951600000001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180</v>
      </c>
      <c r="B19" s="81">
        <v>818.81667400000003</v>
      </c>
      <c r="C19" s="84">
        <f t="shared" si="0"/>
        <v>0</v>
      </c>
      <c r="D19" s="83">
        <v>882.49162999999999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181</v>
      </c>
      <c r="B20" s="81">
        <v>677.74066100000005</v>
      </c>
      <c r="C20" s="84">
        <f t="shared" si="0"/>
        <v>0</v>
      </c>
      <c r="D20" s="83">
        <v>96.006746000000007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61</v>
      </c>
      <c r="B21" s="81">
        <v>643.56062699999995</v>
      </c>
      <c r="C21" s="84">
        <f t="shared" si="0"/>
        <v>0</v>
      </c>
      <c r="D21" s="83">
        <v>656.10743200000002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81">
        <v>609.17747499999996</v>
      </c>
      <c r="C22" s="84">
        <f t="shared" si="0"/>
        <v>0</v>
      </c>
      <c r="D22" s="83">
        <v>555.189886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70</v>
      </c>
      <c r="B23" s="81">
        <v>586.15581799999995</v>
      </c>
      <c r="C23" s="84">
        <f t="shared" si="0"/>
        <v>0</v>
      </c>
      <c r="D23" s="83">
        <v>528.90871900000002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79</v>
      </c>
      <c r="B24" s="81">
        <v>576.68177300000002</v>
      </c>
      <c r="C24" s="84">
        <f t="shared" si="0"/>
        <v>0</v>
      </c>
      <c r="D24" s="83">
        <v>291.16606899999999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81</v>
      </c>
      <c r="B25" s="81">
        <v>508.67051400000003</v>
      </c>
      <c r="C25" s="84">
        <f t="shared" si="0"/>
        <v>0</v>
      </c>
      <c r="D25" s="83">
        <v>512.73494600000004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6100.3719110000002</v>
      </c>
      <c r="C27" s="84">
        <f>IF(B$8&gt;0,B27/B$8*100,0)</f>
        <v>0</v>
      </c>
      <c r="D27" s="83">
        <f>D9-(SUM(D11:D25))</f>
        <v>6800.7455529999988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2016</v>
      </c>
      <c r="C36" s="6">
        <v>2015</v>
      </c>
      <c r="D36" s="6">
        <v>2014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8" si="2">IF(F37=0,"",F37)</f>
        <v>1418.0812080000001</v>
      </c>
      <c r="C37" s="100">
        <v>1483.328685</v>
      </c>
      <c r="D37" s="100">
        <v>1528.4109800000001</v>
      </c>
      <c r="E37" s="28"/>
      <c r="F37" s="101">
        <v>1418.0812080000001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1514.210808</v>
      </c>
      <c r="C38" s="100">
        <v>1477.459638</v>
      </c>
      <c r="D38" s="100">
        <v>1522.5267980000001</v>
      </c>
      <c r="E38" s="12"/>
      <c r="F38" s="101">
        <v>1514.210808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2232.9373700000001</v>
      </c>
      <c r="C39" s="100">
        <v>1800.0293899999999</v>
      </c>
      <c r="D39" s="100">
        <v>1626.6605959999999</v>
      </c>
      <c r="E39" s="12"/>
      <c r="F39" s="101">
        <v>2232.9373700000001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1728.6237430000001</v>
      </c>
      <c r="C40" s="100">
        <v>1576.2930349999999</v>
      </c>
      <c r="D40" s="100">
        <v>1589.917418</v>
      </c>
      <c r="E40" s="12"/>
      <c r="F40" s="101">
        <v>1728.6237430000001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1715.398254</v>
      </c>
      <c r="C41" s="100">
        <v>1498.123775</v>
      </c>
      <c r="D41" s="100">
        <v>1478.314128</v>
      </c>
      <c r="E41" s="12"/>
      <c r="F41" s="101">
        <v>1715.398254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1632.8033640000001</v>
      </c>
      <c r="C42" s="100">
        <v>1741.268779</v>
      </c>
      <c r="D42" s="100">
        <v>1659.5631209999999</v>
      </c>
      <c r="E42" s="20"/>
      <c r="F42" s="101">
        <v>1632.8033640000001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1496.062113</v>
      </c>
      <c r="C43" s="100">
        <v>1610.2032409999999</v>
      </c>
      <c r="D43" s="100">
        <v>2160.5523800000001</v>
      </c>
      <c r="E43" s="20"/>
      <c r="F43" s="101">
        <v>1496.062113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1605.5199950000001</v>
      </c>
      <c r="C44" s="100">
        <v>1488.872269</v>
      </c>
      <c r="D44" s="100">
        <v>1512.039082</v>
      </c>
      <c r="E44" s="20"/>
      <c r="F44" s="101">
        <v>1605.5199950000001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1598.3547149999999</v>
      </c>
      <c r="C45" s="100">
        <v>1583.9198730000001</v>
      </c>
      <c r="D45" s="100">
        <v>1676.1393720000001</v>
      </c>
      <c r="E45" s="20"/>
      <c r="F45" s="101">
        <v>1598.3547149999999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>
        <f t="shared" si="2"/>
        <v>1574.6168970000001</v>
      </c>
      <c r="C46" s="100">
        <v>1666.6887180000001</v>
      </c>
      <c r="D46" s="100">
        <v>1842.81546</v>
      </c>
      <c r="E46" s="20"/>
      <c r="F46" s="101">
        <v>1574.6168970000001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>
        <f t="shared" si="2"/>
        <v>1784.5031650000001</v>
      </c>
      <c r="C47" s="100">
        <v>2159.6155990000002</v>
      </c>
      <c r="D47" s="100">
        <v>1561.9615960000001</v>
      </c>
      <c r="E47" s="28"/>
      <c r="F47" s="101">
        <v>1784.5031650000001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>
        <f t="shared" si="2"/>
        <v>1805.16911</v>
      </c>
      <c r="C48" s="100">
        <v>1520.1858360000001</v>
      </c>
      <c r="D48" s="100">
        <v>1473.4593600000001</v>
      </c>
      <c r="E48" s="30"/>
      <c r="F48" s="103">
        <v>1805.16911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2019-08-19T11:39:51Z</dcterms:modified>
  <cp:category>LIS-Bericht</cp:category>
</cp:coreProperties>
</file>