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39" i="9" l="1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<sst xmlns="http://schemas.openxmlformats.org/spreadsheetml/2006/main" count="226" uniqueCount="187">
  <si>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</si>
  <si>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</si>
  <si>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</si>
  <si>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</si>
  <si>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</si>
  <si>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</si>
  <si>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</si>
  <si>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</si>
  <si>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</si>
  <si>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</si>
  <si>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</si>
  <si>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</si>
  <si>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</si>
  <si>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</si>
  <si>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</si>
  <si>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</si>
  <si>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</si>
  <si>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</si>
  <si>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</si>
  <si>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</si>
  <si>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</si>
  <si>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</si>
  <si>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</si>
  <si>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</si>
  <si>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</si>
  <si>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</si>
  <si>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</si>
  <si>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</si>
  <si>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</si>
  <si>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</si>
  <si>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</si>
  <si>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</si>
  <si>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</si>
  <si>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</si>
  <si>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</si>
  <si>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</si>
  <si>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</si>
  <si>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</si>
  <si>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</si>
  <si>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</si>
  <si>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</si>
  <si>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</si>
  <si>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</si>
  <si>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</si>
  <si>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</si>
  <si>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</si>
  <si>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</si>
  <si>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</si>
  <si>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</si>
  <si>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</si>
  <si>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</si>
  <si>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</si>
  <si>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</si>
  <si>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</si>
  <si>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</si>
  <si>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</si>
  <si>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</si>
  <si>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</si>
  <si>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</si>
  <si>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</si>
  <si>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</si>
  <si>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</si>
  <si>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</si>
  <si>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</si>
  <si>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</si>
  <si>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</si>
  <si>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</si>
  <si>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</si>
  <si>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</si>
  <si>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</si>
  <si>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</si>
  <si>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</si>
  <si>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</si>
  <si>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</si>
  <si>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</si>
  <si>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</si>
  <si>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</si>
  <si>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</si>
  <si>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</si>
  <si>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</si>
  <si>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</si>
  <si>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</si>
  <si>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</si>
  <si>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</si>
  <si>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</si>
  <si>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</si>
  <si>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</si>
  <si>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</si>
  <si>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</si>
  <si>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</si>
  <si>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</si>
  <si>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</si>
  <si>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</si>
  <si>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</si>
  <si>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</si>
  <si>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</si>
  <si>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</si>
  <si>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</si>
  <si>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</si>
  <si>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</si>
  <si>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</si>
  <si>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</si>
  <si>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</si>
  <si>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</si>
  <si>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</si>
  <si>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</si>
  <si>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</si>
  <si>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</si>
  <si>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</si>
  <si>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</si>
  <si>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</si>
  <si>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</si>
  <si>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</si>
  <si>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</si>
  <si>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</si>
  <si>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</si>
  <si>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</si>
  <si>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</si>
  <si>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</si>
  <si>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</si>
  <si>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</si>
  <si>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</si>
  <si>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</si>
  <si>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</si>
  <si>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</si>
  <si>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</si>
  <si>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</si>
  <si>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</si>
  <si>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</si>
  <si>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</si>
  <si>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</si>
  <si>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</si>
  <si>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</si>
  <si>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</si>
  <si>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</si>
  <si>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</si>
  <si>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</si>
  <si>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</si>
  <si>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</si>
  <si>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</si>
  <si>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</si>
  <si>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</si>
  <si>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</si>
  <si>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</si>
  <si>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</si>
  <si>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</si>
  <si>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</si>
  <si>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</si>
  <si>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</si>
  <si>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</si>
  <si>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</si>
  <si>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</si>
  <si>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</si>
  <si>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</si>
  <si>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</si>
  <si>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</si>
  <si>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</si>
  <si>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</si>
  <si>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</si>
  <si>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</si>
  <si>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</si>
  <si>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</si>
  <si>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</si>
  <si>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</si>
  <si>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</si>
  <si>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</si>
  <si>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1/17 SH</t>
  </si>
  <si>
    <t>1. Quartal 2017</t>
  </si>
  <si>
    <t xml:space="preserve">© Statistisches Amt für Hamburg und Schleswig-Holstein, Hamburg 2019  
Auszugsweise Vervielfältigung und Verbreitung mit Quellenangabe gestattet.        </t>
  </si>
  <si>
    <t>Januar - März</t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</si>
  <si>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</si>
  <si>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</si>
  <si>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2017</t>
    </r>
    <r>
      <rPr>
        <vertAlign val="superscript"/>
        <sz val="9"/>
        <color theme="1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</si>
  <si>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</si>
  <si>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</si>
  <si>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2015 bis 2017 im Monatsvergleich</t>
  </si>
  <si>
    <t>Januar - März 2017</t>
  </si>
  <si>
    <t>Russische Föderation</t>
  </si>
  <si>
    <t>Vereinigt.Königreich</t>
  </si>
  <si>
    <t>Verein.Staaten (USA)</t>
  </si>
  <si>
    <t>Frankreich</t>
  </si>
  <si>
    <t>China, Volksrepublik</t>
  </si>
  <si>
    <t>Kaimaninseln</t>
  </si>
  <si>
    <t>2. Ausfuhr des Landes Schleswig-Holstein in den Jahren 2015 bis 2017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</si>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</sst>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  <c:pt idx="6">
                  <c:v>1496.062113</c:v>
                </c:pt>
                <c:pt idx="7">
                  <c:v>1605.5199950000001</c:v>
                </c:pt>
                <c:pt idx="8">
                  <c:v>1598.3547149999999</c:v>
                </c:pt>
                <c:pt idx="9">
                  <c:v>1574.6168970000001</c:v>
                </c:pt>
                <c:pt idx="10">
                  <c:v>1784.5031650000001</c:v>
                </c:pt>
                <c:pt idx="11">
                  <c:v>1805.16911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  <c:pt idx="6">
                  <c:v>1610.2032409999999</c:v>
                </c:pt>
                <c:pt idx="7">
                  <c:v>1488.872269</c:v>
                </c:pt>
                <c:pt idx="8">
                  <c:v>1583.9198730000001</c:v>
                </c:pt>
                <c:pt idx="9">
                  <c:v>1666.6887180000001</c:v>
                </c:pt>
                <c:pt idx="10">
                  <c:v>2159.6155990000002</c:v>
                </c:pt>
                <c:pt idx="11">
                  <c:v>1520.1858360000001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50144"/>
        <c:axId val="40152448"/>
      </c:lineChart>
      <c:catAx>
        <c:axId val="401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52448"/>
        <c:crosses val="autoZero"/>
        <c:auto val="1"/>
        <c:lblAlgn val="ctr"/>
        <c:lblOffset val="100"/>
        <c:noMultiLvlLbl val="0"/>
      </c:catAx>
      <c:valAx>
        <c:axId val="4015244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150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Russische Föderation</c:v>
                </c:pt>
                <c:pt idx="1">
                  <c:v>Dänemark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Ägypten</c:v>
                </c:pt>
                <c:pt idx="5">
                  <c:v>Niederlande</c:v>
                </c:pt>
                <c:pt idx="6">
                  <c:v>Frankreich</c:v>
                </c:pt>
                <c:pt idx="7">
                  <c:v>China, Volksrepublik</c:v>
                </c:pt>
                <c:pt idx="8">
                  <c:v>Belgien</c:v>
                </c:pt>
                <c:pt idx="9">
                  <c:v>Italien</c:v>
                </c:pt>
                <c:pt idx="10">
                  <c:v>Polen</c:v>
                </c:pt>
                <c:pt idx="11">
                  <c:v>Kaimaninseln</c:v>
                </c:pt>
                <c:pt idx="12">
                  <c:v>Schweden</c:v>
                </c:pt>
                <c:pt idx="13">
                  <c:v>Spanien</c:v>
                </c:pt>
                <c:pt idx="14">
                  <c:v>Österreich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492.63752499999998</c:v>
                </c:pt>
                <c:pt idx="1">
                  <c:v>444.53261300000003</c:v>
                </c:pt>
                <c:pt idx="2">
                  <c:v>421.149271</c:v>
                </c:pt>
                <c:pt idx="3">
                  <c:v>410.870475</c:v>
                </c:pt>
                <c:pt idx="4">
                  <c:v>350.55582500000003</c:v>
                </c:pt>
                <c:pt idx="5">
                  <c:v>328.73221000000001</c:v>
                </c:pt>
                <c:pt idx="6">
                  <c:v>315.09259700000001</c:v>
                </c:pt>
                <c:pt idx="7">
                  <c:v>255.585375</c:v>
                </c:pt>
                <c:pt idx="8">
                  <c:v>255.30232899999999</c:v>
                </c:pt>
                <c:pt idx="9">
                  <c:v>247.290795</c:v>
                </c:pt>
                <c:pt idx="10">
                  <c:v>244.21184299999999</c:v>
                </c:pt>
                <c:pt idx="11">
                  <c:v>217.10495800000001</c:v>
                </c:pt>
                <c:pt idx="12">
                  <c:v>178.81366399999999</c:v>
                </c:pt>
                <c:pt idx="13">
                  <c:v>160.19682800000001</c:v>
                </c:pt>
                <c:pt idx="14">
                  <c:v>140.49587600000001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Russische Föderation</c:v>
                </c:pt>
                <c:pt idx="1">
                  <c:v>Dänemark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Ägypten</c:v>
                </c:pt>
                <c:pt idx="5">
                  <c:v>Niederlande</c:v>
                </c:pt>
                <c:pt idx="6">
                  <c:v>Frankreich</c:v>
                </c:pt>
                <c:pt idx="7">
                  <c:v>China, Volksrepublik</c:v>
                </c:pt>
                <c:pt idx="8">
                  <c:v>Belgien</c:v>
                </c:pt>
                <c:pt idx="9">
                  <c:v>Italien</c:v>
                </c:pt>
                <c:pt idx="10">
                  <c:v>Polen</c:v>
                </c:pt>
                <c:pt idx="11">
                  <c:v>Kaimaninseln</c:v>
                </c:pt>
                <c:pt idx="12">
                  <c:v>Schweden</c:v>
                </c:pt>
                <c:pt idx="13">
                  <c:v>Spanien</c:v>
                </c:pt>
                <c:pt idx="14">
                  <c:v>Österreich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63.089505000000003</c:v>
                </c:pt>
                <c:pt idx="1">
                  <c:v>415.845934</c:v>
                </c:pt>
                <c:pt idx="2">
                  <c:v>272.20626099999998</c:v>
                </c:pt>
                <c:pt idx="3">
                  <c:v>384.45762000000002</c:v>
                </c:pt>
                <c:pt idx="4">
                  <c:v>10.897872</c:v>
                </c:pt>
                <c:pt idx="5">
                  <c:v>281.64684999999997</c:v>
                </c:pt>
                <c:pt idx="6">
                  <c:v>317.11795100000001</c:v>
                </c:pt>
                <c:pt idx="7">
                  <c:v>193.36543399999999</c:v>
                </c:pt>
                <c:pt idx="8">
                  <c:v>266.40154699999999</c:v>
                </c:pt>
                <c:pt idx="9">
                  <c:v>234.11460299999999</c:v>
                </c:pt>
                <c:pt idx="10">
                  <c:v>227.086873</c:v>
                </c:pt>
                <c:pt idx="11">
                  <c:v>0.10661</c:v>
                </c:pt>
                <c:pt idx="12">
                  <c:v>131.11475799999999</c:v>
                </c:pt>
                <c:pt idx="13">
                  <c:v>143.76893999999999</c:v>
                </c:pt>
                <c:pt idx="14">
                  <c:v>158.83237299999999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15392"/>
        <c:axId val="40717312"/>
      </c:barChart>
      <c:catAx>
        <c:axId val="407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717312"/>
        <c:crosses val="autoZero"/>
        <c:auto val="1"/>
        <c:lblAlgn val="ctr"/>
        <c:lblOffset val="100"/>
        <c:noMultiLvlLbl val="0"/>
      </c:catAx>
      <c:valAx>
        <c:axId val="4071731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71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186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99</v>
      </c>
      <c r="C4" s="88" t="s">
        <v>100</v>
      </c>
      <c r="D4" s="88" t="s">
        <v>101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246.67793499999999</v>
      </c>
      <c r="C8" s="89">
        <v>226.690732</v>
      </c>
      <c r="D8" s="89">
        <v>286.03386399999999</v>
      </c>
      <c r="E8" s="89">
        <v>759.40253099999995</v>
      </c>
      <c r="F8" s="89">
        <v>589.72491600000001</v>
      </c>
      <c r="G8" s="90">
        <f>IF(AND(F8&gt;0,E8&gt;0),(E8/F8%)-100,"x  ")</f>
        <v>28.772332726060341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2.5520299999999998</v>
      </c>
      <c r="C10" s="89">
        <v>2.8342640000000001</v>
      </c>
      <c r="D10" s="89">
        <v>2.165454</v>
      </c>
      <c r="E10" s="89">
        <v>7.5517479999999999</v>
      </c>
      <c r="F10" s="89">
        <v>5.9259240000000002</v>
      </c>
      <c r="G10" s="90">
        <f>IF(AND(F10&gt;0,E10&gt;0),(E10/F10%)-100,"x  ")</f>
        <v>27.435788916631381</v>
      </c>
    </row>
    <row r="11" spans="1:7" s="9" customFormat="1" ht="12" x14ac:dyDescent="0.2">
      <c r="A11" s="38" t="s">
        <v>25</v>
      </c>
      <c r="B11" s="89">
        <v>91.682416000000003</v>
      </c>
      <c r="C11" s="89">
        <v>85.433119000000005</v>
      </c>
      <c r="D11" s="89">
        <v>82.956513999999999</v>
      </c>
      <c r="E11" s="89">
        <v>260.07204899999999</v>
      </c>
      <c r="F11" s="89">
        <v>255.816641</v>
      </c>
      <c r="G11" s="90">
        <f>IF(AND(F11&gt;0,E11&gt;0),(E11/F11%)-100,"x  ")</f>
        <v>1.6634601968681011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26.389671</v>
      </c>
      <c r="C13" s="89">
        <v>21.596630999999999</v>
      </c>
      <c r="D13" s="89">
        <v>24.701471000000002</v>
      </c>
      <c r="E13" s="89">
        <v>72.687773000000007</v>
      </c>
      <c r="F13" s="89">
        <v>62.852494</v>
      </c>
      <c r="G13" s="90">
        <f>IF(AND(F13&gt;0,E13&gt;0),(E13/F13%)-100,"x  ")</f>
        <v>15.648192098789281</v>
      </c>
    </row>
    <row r="14" spans="1:7" s="9" customFormat="1" ht="12" x14ac:dyDescent="0.2">
      <c r="A14" s="39" t="s">
        <v>118</v>
      </c>
      <c r="B14" s="89">
        <v>31.810983</v>
      </c>
      <c r="C14" s="89">
        <v>30.502714999999998</v>
      </c>
      <c r="D14" s="89">
        <v>20.215888</v>
      </c>
      <c r="E14" s="89">
        <v>82.529585999999995</v>
      </c>
      <c r="F14" s="89">
        <v>95.861618000000007</v>
      </c>
      <c r="G14" s="90">
        <f>IF(AND(F14&gt;0,E14&gt;0),(E14/F14%)-100,"x  ")</f>
        <v>-13.907580821346045</v>
      </c>
    </row>
    <row r="15" spans="1:7" s="9" customFormat="1" ht="12" x14ac:dyDescent="0.2">
      <c r="A15" s="38" t="s">
        <v>26</v>
      </c>
      <c r="B15" s="89">
        <v>138.327065</v>
      </c>
      <c r="C15" s="89">
        <v>125.472887</v>
      </c>
      <c r="D15" s="89">
        <v>184.926366</v>
      </c>
      <c r="E15" s="89">
        <v>448.72631799999999</v>
      </c>
      <c r="F15" s="89">
        <v>279.77792599999998</v>
      </c>
      <c r="G15" s="90">
        <f>IF(AND(F15&gt;0,E15&gt;0),(E15/F15%)-100,"x  ")</f>
        <v>60.38660533926469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31.945157999999999</v>
      </c>
      <c r="C17" s="89">
        <v>22.357060000000001</v>
      </c>
      <c r="D17" s="89">
        <v>60.219873999999997</v>
      </c>
      <c r="E17" s="89">
        <v>114.522092</v>
      </c>
      <c r="F17" s="89">
        <v>11.167861</v>
      </c>
      <c r="G17" s="90">
        <f>IF(AND(F17&gt;0,E17&gt;0),(E17/F17%)-100,"x  ")</f>
        <v>925.46129469197376</v>
      </c>
    </row>
    <row r="18" spans="1:7" s="9" customFormat="1" ht="12" x14ac:dyDescent="0.2">
      <c r="A18" s="41" t="s">
        <v>120</v>
      </c>
      <c r="B18" s="89">
        <v>4.0846439999999999</v>
      </c>
      <c r="C18" s="89">
        <v>5.9860509999999998</v>
      </c>
      <c r="D18" s="89">
        <v>6.5465739999999997</v>
      </c>
      <c r="E18" s="89">
        <v>16.617269</v>
      </c>
      <c r="F18" s="89">
        <v>11.705527</v>
      </c>
      <c r="G18" s="90">
        <f>IF(AND(F18&gt;0,E18&gt;0),(E18/F18%)-100,"x  ")</f>
        <v>41.960878822457119</v>
      </c>
    </row>
    <row r="19" spans="1:7" s="9" customFormat="1" ht="12" x14ac:dyDescent="0.2">
      <c r="A19" s="41" t="s">
        <v>121</v>
      </c>
      <c r="B19" s="89">
        <v>14.143729</v>
      </c>
      <c r="C19" s="89">
        <v>14.236919</v>
      </c>
      <c r="D19" s="89">
        <v>17.400067</v>
      </c>
      <c r="E19" s="89">
        <v>45.780715000000001</v>
      </c>
      <c r="F19" s="89">
        <v>41.258417000000001</v>
      </c>
      <c r="G19" s="90">
        <f>IF(AND(F19&gt;0,E19&gt;0),(E19/F19%)-100,"x  ")</f>
        <v>10.960910109566242</v>
      </c>
    </row>
    <row r="20" spans="1:7" s="9" customFormat="1" ht="12" x14ac:dyDescent="0.2">
      <c r="A20" s="42" t="s">
        <v>27</v>
      </c>
      <c r="B20" s="89">
        <v>14.116424</v>
      </c>
      <c r="C20" s="89">
        <v>12.950462</v>
      </c>
      <c r="D20" s="89">
        <v>15.985530000000001</v>
      </c>
      <c r="E20" s="89">
        <v>43.052416000000001</v>
      </c>
      <c r="F20" s="89">
        <v>48.204425000000001</v>
      </c>
      <c r="G20" s="90">
        <f>IF(AND(F20&gt;0,E20&gt;0),(E20/F20%)-100,"x  ")</f>
        <v>-10.68783415630412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1720.523023</v>
      </c>
      <c r="C22" s="89">
        <v>1641.4407120000001</v>
      </c>
      <c r="D22" s="89">
        <v>1859.575938</v>
      </c>
      <c r="E22" s="89">
        <v>5221.5396730000002</v>
      </c>
      <c r="F22" s="89">
        <v>4470.249538</v>
      </c>
      <c r="G22" s="90">
        <f>IF(AND(F22&gt;0,E22&gt;0),(E22/F22%)-100,"x  ")</f>
        <v>16.806447349606543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9.1959789999999995</v>
      </c>
      <c r="C24" s="89">
        <v>9.5238910000000008</v>
      </c>
      <c r="D24" s="89">
        <v>10.109401999999999</v>
      </c>
      <c r="E24" s="89">
        <v>28.829272</v>
      </c>
      <c r="F24" s="89">
        <v>25.890526999999999</v>
      </c>
      <c r="G24" s="90">
        <f>IF(AND(F24&gt;0,E24&gt;0),(E24/F24%)-100,"x  ")</f>
        <v>11.350657327291955</v>
      </c>
    </row>
    <row r="25" spans="1:7" s="9" customFormat="1" ht="12" x14ac:dyDescent="0.2">
      <c r="A25" s="42" t="s">
        <v>31</v>
      </c>
      <c r="B25" s="89">
        <v>136.477732</v>
      </c>
      <c r="C25" s="89">
        <v>151.41114200000001</v>
      </c>
      <c r="D25" s="89">
        <v>159.56327999999999</v>
      </c>
      <c r="E25" s="89">
        <v>447.45215400000001</v>
      </c>
      <c r="F25" s="89">
        <v>302.58568400000001</v>
      </c>
      <c r="G25" s="90">
        <f>IF(AND(F25&gt;0,E25&gt;0),(E25/F25%)-100,"x  ")</f>
        <v>47.876181081984015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2.9462649999999999</v>
      </c>
      <c r="C27" s="89">
        <v>5.6747540000000001</v>
      </c>
      <c r="D27" s="89">
        <v>8.9100889999999993</v>
      </c>
      <c r="E27" s="89">
        <v>17.531108</v>
      </c>
      <c r="F27" s="89">
        <v>10.784189</v>
      </c>
      <c r="G27" s="90">
        <f>IF(AND(F27&gt;0,E27&gt;0),(E27/F27%)-100,"x  ")</f>
        <v>62.563063388447659</v>
      </c>
    </row>
    <row r="28" spans="1:7" s="9" customFormat="1" ht="12" x14ac:dyDescent="0.2">
      <c r="A28" s="40" t="s">
        <v>34</v>
      </c>
      <c r="B28" s="89">
        <v>36.849679000000002</v>
      </c>
      <c r="C28" s="89">
        <v>54.072972</v>
      </c>
      <c r="D28" s="89">
        <v>42.374513</v>
      </c>
      <c r="E28" s="89">
        <v>133.29716400000001</v>
      </c>
      <c r="F28" s="89">
        <v>65.725166000000002</v>
      </c>
      <c r="G28" s="90">
        <f>IF(AND(F28&gt;0,E28&gt;0),(E28/F28%)-100,"x  ")</f>
        <v>102.80993128263839</v>
      </c>
    </row>
    <row r="29" spans="1:7" s="9" customFormat="1" ht="12" x14ac:dyDescent="0.2">
      <c r="A29" s="40" t="s">
        <v>122</v>
      </c>
      <c r="B29" s="89">
        <v>12.261386</v>
      </c>
      <c r="C29" s="89">
        <v>8.2086279999999991</v>
      </c>
      <c r="D29" s="89">
        <v>12.842043</v>
      </c>
      <c r="E29" s="89">
        <v>33.312057000000003</v>
      </c>
      <c r="F29" s="89">
        <v>34.228988999999999</v>
      </c>
      <c r="G29" s="90">
        <f>IF(AND(F29&gt;0,E29&gt;0),(E29/F29%)-100,"x  ")</f>
        <v>-2.6788170693560289</v>
      </c>
    </row>
    <row r="30" spans="1:7" s="9" customFormat="1" ht="12" x14ac:dyDescent="0.2">
      <c r="A30" s="40" t="s">
        <v>123</v>
      </c>
      <c r="B30" s="89">
        <v>31.703779999999998</v>
      </c>
      <c r="C30" s="89">
        <v>18.385411000000001</v>
      </c>
      <c r="D30" s="89">
        <v>15.110624</v>
      </c>
      <c r="E30" s="89">
        <v>65.199815000000001</v>
      </c>
      <c r="F30" s="89">
        <v>33.229945000000001</v>
      </c>
      <c r="G30" s="90">
        <f>IF(AND(F30&gt;0,E30&gt;0),(E30/F30%)-100,"x  ")</f>
        <v>96.208013585336971</v>
      </c>
    </row>
    <row r="31" spans="1:7" s="9" customFormat="1" ht="12" x14ac:dyDescent="0.2">
      <c r="A31" s="44" t="s">
        <v>35</v>
      </c>
      <c r="B31" s="89">
        <v>1574.8493120000001</v>
      </c>
      <c r="C31" s="89">
        <v>1480.5056790000001</v>
      </c>
      <c r="D31" s="89">
        <v>1689.9032560000001</v>
      </c>
      <c r="E31" s="89">
        <v>4745.2582469999998</v>
      </c>
      <c r="F31" s="89">
        <v>4141.7733269999999</v>
      </c>
      <c r="G31" s="90">
        <f>IF(AND(F31&gt;0,E31&gt;0),(E31/F31%)-100,"x  ")</f>
        <v>14.570689227870432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168.49721099999999</v>
      </c>
      <c r="C33" s="89">
        <v>174.52534399999999</v>
      </c>
      <c r="D33" s="89">
        <v>199.969537</v>
      </c>
      <c r="E33" s="89">
        <v>542.99209199999996</v>
      </c>
      <c r="F33" s="89">
        <v>449.46654100000001</v>
      </c>
      <c r="G33" s="90">
        <f>IF(AND(F33&gt;0,E33&gt;0),(E33/F33%)-100,"x  ")</f>
        <v>20.808123067830309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16.552536</v>
      </c>
      <c r="C35" s="89">
        <v>19.067785000000001</v>
      </c>
      <c r="D35" s="89">
        <v>20.211002000000001</v>
      </c>
      <c r="E35" s="89">
        <v>55.831322999999998</v>
      </c>
      <c r="F35" s="89">
        <v>52.429043</v>
      </c>
      <c r="G35" s="90">
        <f>IF(AND(F35&gt;0,E35&gt;0),(E35/F35%)-100,"x  ")</f>
        <v>6.4893040294479505</v>
      </c>
    </row>
    <row r="36" spans="1:7" s="9" customFormat="1" ht="12" x14ac:dyDescent="0.2">
      <c r="A36" s="47" t="s">
        <v>37</v>
      </c>
      <c r="B36" s="89">
        <v>61.192985</v>
      </c>
      <c r="C36" s="89">
        <v>61.409807999999998</v>
      </c>
      <c r="D36" s="89">
        <v>67.960054</v>
      </c>
      <c r="E36" s="89">
        <v>190.562847</v>
      </c>
      <c r="F36" s="89">
        <v>154.85658599999999</v>
      </c>
      <c r="G36" s="90">
        <f>IF(AND(F36&gt;0,E36&gt;0),(E36/F36%)-100,"x  ")</f>
        <v>23.057631530117817</v>
      </c>
    </row>
    <row r="37" spans="1:7" s="9" customFormat="1" ht="12" x14ac:dyDescent="0.2">
      <c r="A37" s="47" t="s">
        <v>38</v>
      </c>
      <c r="B37" s="89">
        <v>31.871238000000002</v>
      </c>
      <c r="C37" s="89">
        <v>23.496786</v>
      </c>
      <c r="D37" s="89">
        <v>47.986986999999999</v>
      </c>
      <c r="E37" s="89">
        <v>103.355011</v>
      </c>
      <c r="F37" s="89">
        <v>74.703304000000003</v>
      </c>
      <c r="G37" s="90">
        <f>IF(AND(F37&gt;0,E37&gt;0),(E37/F37%)-100,"x  ")</f>
        <v>38.354002387899726</v>
      </c>
    </row>
    <row r="38" spans="1:7" s="9" customFormat="1" ht="12" x14ac:dyDescent="0.2">
      <c r="A38" s="45" t="s">
        <v>39</v>
      </c>
      <c r="B38" s="89">
        <v>1406.3521009999999</v>
      </c>
      <c r="C38" s="89">
        <v>1305.980335</v>
      </c>
      <c r="D38" s="89">
        <v>1489.9337190000001</v>
      </c>
      <c r="E38" s="89">
        <v>4202.2661550000003</v>
      </c>
      <c r="F38" s="89">
        <v>3692.3067860000001</v>
      </c>
      <c r="G38" s="90">
        <f>IF(AND(F38&gt;0,E38&gt;0),(E38/F38%)-100,"x  ")</f>
        <v>13.811402967207286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3.8683640000000001</v>
      </c>
      <c r="C40" s="89">
        <v>2.270159</v>
      </c>
      <c r="D40" s="89">
        <v>1.9324950000000001</v>
      </c>
      <c r="E40" s="89">
        <v>8.0710180000000005</v>
      </c>
      <c r="F40" s="89">
        <v>111.43075</v>
      </c>
      <c r="G40" s="90">
        <f t="shared" ref="G40:G51" si="0">IF(AND(F40&gt;0,E40&gt;0),(E40/F40%)-100,"x  ")</f>
        <v>-92.756920329442281</v>
      </c>
    </row>
    <row r="41" spans="1:7" s="9" customFormat="1" ht="12" x14ac:dyDescent="0.2">
      <c r="A41" s="47" t="s">
        <v>40</v>
      </c>
      <c r="B41" s="89">
        <v>31.885598999999999</v>
      </c>
      <c r="C41" s="89">
        <v>29.01558</v>
      </c>
      <c r="D41" s="89">
        <v>33.697535000000002</v>
      </c>
      <c r="E41" s="89">
        <v>94.598714000000001</v>
      </c>
      <c r="F41" s="89">
        <v>87.825625000000002</v>
      </c>
      <c r="G41" s="90">
        <f t="shared" si="0"/>
        <v>7.7119735840194608</v>
      </c>
    </row>
    <row r="42" spans="1:7" s="9" customFormat="1" ht="12" x14ac:dyDescent="0.2">
      <c r="A42" s="47" t="s">
        <v>41</v>
      </c>
      <c r="B42" s="89">
        <v>33.721595000000001</v>
      </c>
      <c r="C42" s="89">
        <v>33.841084000000002</v>
      </c>
      <c r="D42" s="89">
        <v>38.952261999999997</v>
      </c>
      <c r="E42" s="89">
        <v>106.51494099999999</v>
      </c>
      <c r="F42" s="89">
        <v>93.258433999999994</v>
      </c>
      <c r="G42" s="90">
        <f t="shared" si="0"/>
        <v>14.214807638738606</v>
      </c>
    </row>
    <row r="43" spans="1:7" s="9" customFormat="1" ht="12" x14ac:dyDescent="0.2">
      <c r="A43" s="47" t="s">
        <v>126</v>
      </c>
      <c r="B43" s="89">
        <v>123.432256</v>
      </c>
      <c r="C43" s="89">
        <v>76.682828000000001</v>
      </c>
      <c r="D43" s="89">
        <v>139.70049299999999</v>
      </c>
      <c r="E43" s="89">
        <v>339.81557700000002</v>
      </c>
      <c r="F43" s="89">
        <v>296.80613899999997</v>
      </c>
      <c r="G43" s="90">
        <f t="shared" si="0"/>
        <v>14.490750812940576</v>
      </c>
    </row>
    <row r="44" spans="1:7" s="9" customFormat="1" ht="12" x14ac:dyDescent="0.2">
      <c r="A44" s="47" t="s">
        <v>42</v>
      </c>
      <c r="B44" s="89">
        <v>47.403331000000001</v>
      </c>
      <c r="C44" s="89">
        <v>45.491886000000001</v>
      </c>
      <c r="D44" s="89">
        <v>52.029997999999999</v>
      </c>
      <c r="E44" s="89">
        <v>144.92521500000001</v>
      </c>
      <c r="F44" s="89">
        <v>130.09969799999999</v>
      </c>
      <c r="G44" s="90">
        <f t="shared" si="0"/>
        <v>11.395504546059769</v>
      </c>
    </row>
    <row r="45" spans="1:7" s="9" customFormat="1" ht="12" x14ac:dyDescent="0.2">
      <c r="A45" s="47" t="s">
        <v>43</v>
      </c>
      <c r="B45" s="89">
        <v>169.06004100000001</v>
      </c>
      <c r="C45" s="89">
        <v>144.84658300000001</v>
      </c>
      <c r="D45" s="89">
        <v>161.069343</v>
      </c>
      <c r="E45" s="89">
        <v>474.97596700000003</v>
      </c>
      <c r="F45" s="89">
        <v>490.38161600000001</v>
      </c>
      <c r="G45" s="90">
        <f t="shared" si="0"/>
        <v>-3.1415633248371932</v>
      </c>
    </row>
    <row r="46" spans="1:7" s="9" customFormat="1" ht="12" x14ac:dyDescent="0.2">
      <c r="A46" s="47" t="s">
        <v>128</v>
      </c>
      <c r="B46" s="89">
        <v>220.97635700000001</v>
      </c>
      <c r="C46" s="89">
        <v>246.22998000000001</v>
      </c>
      <c r="D46" s="89">
        <v>300.43386199999998</v>
      </c>
      <c r="E46" s="89">
        <v>767.64019900000005</v>
      </c>
      <c r="F46" s="89">
        <v>706.89583000000005</v>
      </c>
      <c r="G46" s="90">
        <f t="shared" si="0"/>
        <v>8.5931146318970377</v>
      </c>
    </row>
    <row r="47" spans="1:7" s="9" customFormat="1" ht="12" x14ac:dyDescent="0.2">
      <c r="A47" s="47" t="s">
        <v>129</v>
      </c>
      <c r="B47" s="89">
        <v>10.848710000000001</v>
      </c>
      <c r="C47" s="89">
        <v>11.519531000000001</v>
      </c>
      <c r="D47" s="89">
        <v>14.427427</v>
      </c>
      <c r="E47" s="89">
        <v>36.795667999999999</v>
      </c>
      <c r="F47" s="89">
        <v>32.24174</v>
      </c>
      <c r="G47" s="90">
        <f t="shared" si="0"/>
        <v>14.124324555684638</v>
      </c>
    </row>
    <row r="48" spans="1:7" s="9" customFormat="1" ht="12" x14ac:dyDescent="0.2">
      <c r="A48" s="47" t="s">
        <v>130</v>
      </c>
      <c r="B48" s="89">
        <v>62.865340000000003</v>
      </c>
      <c r="C48" s="89">
        <v>65.939108000000004</v>
      </c>
      <c r="D48" s="89">
        <v>81.609468000000007</v>
      </c>
      <c r="E48" s="89">
        <v>210.413916</v>
      </c>
      <c r="F48" s="89">
        <v>202.796356</v>
      </c>
      <c r="G48" s="90">
        <f t="shared" si="0"/>
        <v>3.7562607880390146</v>
      </c>
    </row>
    <row r="49" spans="1:7" s="9" customFormat="1" ht="12" x14ac:dyDescent="0.2">
      <c r="A49" s="47" t="s">
        <v>127</v>
      </c>
      <c r="B49" s="89">
        <v>48.827489</v>
      </c>
      <c r="C49" s="89">
        <v>57.447408000000003</v>
      </c>
      <c r="D49" s="89">
        <v>68.677788000000007</v>
      </c>
      <c r="E49" s="89">
        <v>174.952685</v>
      </c>
      <c r="F49" s="89">
        <v>132.39041</v>
      </c>
      <c r="G49" s="90">
        <f t="shared" si="0"/>
        <v>32.14906200532198</v>
      </c>
    </row>
    <row r="50" spans="1:7" s="9" customFormat="1" ht="12" x14ac:dyDescent="0.2">
      <c r="A50" s="47" t="s">
        <v>45</v>
      </c>
      <c r="B50" s="89">
        <v>67.476735000000005</v>
      </c>
      <c r="C50" s="89">
        <v>69.830641</v>
      </c>
      <c r="D50" s="89">
        <v>79.93459</v>
      </c>
      <c r="E50" s="89">
        <v>217.24196599999999</v>
      </c>
      <c r="F50" s="89">
        <v>206.18714499999999</v>
      </c>
      <c r="G50" s="90">
        <f t="shared" si="0"/>
        <v>5.3615471517392592</v>
      </c>
    </row>
    <row r="51" spans="1:7" s="9" customFormat="1" ht="12" x14ac:dyDescent="0.2">
      <c r="A51" s="47" t="s">
        <v>44</v>
      </c>
      <c r="B51" s="89">
        <v>414.93651999999997</v>
      </c>
      <c r="C51" s="89">
        <v>1.6609999999999999E-3</v>
      </c>
      <c r="D51" s="89">
        <v>311.20128</v>
      </c>
      <c r="E51" s="89">
        <v>726.13946099999998</v>
      </c>
      <c r="F51" s="89">
        <v>9.4837629999999997</v>
      </c>
      <c r="G51" s="90">
        <f t="shared" si="0"/>
        <v>7556.6597140818476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24.763494999999999</v>
      </c>
      <c r="C53" s="89">
        <v>27.456465000000001</v>
      </c>
      <c r="D53" s="89">
        <v>31.637460999999998</v>
      </c>
      <c r="E53" s="89">
        <v>83.857421000000002</v>
      </c>
      <c r="F53" s="89">
        <v>105.254932</v>
      </c>
      <c r="G53" s="90">
        <f>IF(AND(F53&gt;0,E53&gt;0),(E53/F53%)-100,"x  ")</f>
        <v>-20.32922409754633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1991.964453</v>
      </c>
      <c r="C55" s="92">
        <v>1895.5879090000001</v>
      </c>
      <c r="D55" s="92">
        <v>2177.2472630000002</v>
      </c>
      <c r="E55" s="92">
        <v>6064.7996249999997</v>
      </c>
      <c r="F55" s="92">
        <v>5165.229386</v>
      </c>
      <c r="G55" s="93">
        <f>IF(AND(F55&gt;0,E55&gt;0),(E55/F55%)-100,"x  ")</f>
        <v>17.41588169226759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184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99</v>
      </c>
      <c r="C4" s="94" t="s">
        <v>100</v>
      </c>
      <c r="D4" s="94" t="s">
        <v>101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1538.8869979999999</v>
      </c>
      <c r="C8" s="89">
        <v>1083.46083</v>
      </c>
      <c r="D8" s="89">
        <v>1328.256343</v>
      </c>
      <c r="E8" s="89">
        <v>3950.604171</v>
      </c>
      <c r="F8" s="89">
        <v>3226.0988219999999</v>
      </c>
      <c r="G8" s="90">
        <f>IF(AND(F8&gt;0,E8&gt;0),(E8/F8%)-100,"x  ")</f>
        <v>22.457630375713265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1012.966979</v>
      </c>
      <c r="C10" s="89">
        <v>975.62493199999994</v>
      </c>
      <c r="D10" s="89">
        <v>1173.1846379999999</v>
      </c>
      <c r="E10" s="89">
        <v>3161.7765490000002</v>
      </c>
      <c r="F10" s="89">
        <v>2888.5403900000001</v>
      </c>
      <c r="G10" s="90">
        <f>IF(AND(F10&gt;0,E10&gt;0),(E10/F10%)-100,"x  ")</f>
        <v>9.4593158519067941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552.492569</v>
      </c>
      <c r="C12" s="104">
        <f>SUM(C14:C31)</f>
        <v>535.58480900000018</v>
      </c>
      <c r="D12" s="104">
        <f>SUM(D14:D31)</f>
        <v>588.06083300000012</v>
      </c>
      <c r="E12" s="104">
        <f>SUM(E14:E31)</f>
        <v>1676.1382109999997</v>
      </c>
      <c r="F12" s="104">
        <f>SUM(F14:F31)</f>
        <v>1633.8885090000001</v>
      </c>
      <c r="G12" s="105">
        <f>IF(AND(F12&gt;0,E12&gt;0),(E12/F12%)-100,"x  ")</f>
        <v>2.5858375138373333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103.410146</v>
      </c>
      <c r="C14" s="89">
        <v>99.836596999999998</v>
      </c>
      <c r="D14" s="89">
        <v>111.845854</v>
      </c>
      <c r="E14" s="89">
        <v>315.09259700000001</v>
      </c>
      <c r="F14" s="89">
        <v>317.11795100000001</v>
      </c>
      <c r="G14" s="90">
        <f t="shared" ref="G14:G32" si="0">IF(AND(F14&gt;0,E14&gt;0),(E14/F14%)-100,"x  ")</f>
        <v>-0.63867529214705598</v>
      </c>
    </row>
    <row r="15" spans="1:7" ht="12.75" customHeight="1" x14ac:dyDescent="0.2">
      <c r="A15" s="55" t="s">
        <v>52</v>
      </c>
      <c r="B15" s="89">
        <v>87.996590999999995</v>
      </c>
      <c r="C15" s="89">
        <v>74.277608000000001</v>
      </c>
      <c r="D15" s="89">
        <v>93.028130000000004</v>
      </c>
      <c r="E15" s="89">
        <v>255.30232899999999</v>
      </c>
      <c r="F15" s="89">
        <v>266.40154699999999</v>
      </c>
      <c r="G15" s="90">
        <f t="shared" si="0"/>
        <v>-4.1663489288971789</v>
      </c>
    </row>
    <row r="16" spans="1:7" ht="12.75" customHeight="1" x14ac:dyDescent="0.2">
      <c r="A16" s="55" t="s">
        <v>53</v>
      </c>
      <c r="B16" s="89">
        <v>5.531498</v>
      </c>
      <c r="C16" s="89">
        <v>5.7453120000000002</v>
      </c>
      <c r="D16" s="89">
        <v>8.845421</v>
      </c>
      <c r="E16" s="89">
        <v>20.122230999999999</v>
      </c>
      <c r="F16" s="89">
        <v>17.323958999999999</v>
      </c>
      <c r="G16" s="90">
        <f t="shared" si="0"/>
        <v>16.152612690898195</v>
      </c>
    </row>
    <row r="17" spans="1:7" ht="12.75" customHeight="1" x14ac:dyDescent="0.2">
      <c r="A17" s="55" t="s">
        <v>54</v>
      </c>
      <c r="B17" s="89">
        <v>106.445009</v>
      </c>
      <c r="C17" s="89">
        <v>101.882077</v>
      </c>
      <c r="D17" s="89">
        <v>120.405124</v>
      </c>
      <c r="E17" s="89">
        <v>328.73221000000001</v>
      </c>
      <c r="F17" s="89">
        <v>281.64684999999997</v>
      </c>
      <c r="G17" s="90">
        <f t="shared" si="0"/>
        <v>16.71787204437048</v>
      </c>
    </row>
    <row r="18" spans="1:7" ht="12.75" customHeight="1" x14ac:dyDescent="0.2">
      <c r="A18" s="55" t="s">
        <v>55</v>
      </c>
      <c r="B18" s="89">
        <v>86.569295999999994</v>
      </c>
      <c r="C18" s="89">
        <v>83.058297999999994</v>
      </c>
      <c r="D18" s="89">
        <v>77.663201000000001</v>
      </c>
      <c r="E18" s="89">
        <v>247.290795</v>
      </c>
      <c r="F18" s="89">
        <v>234.11460299999999</v>
      </c>
      <c r="G18" s="90">
        <f t="shared" si="0"/>
        <v>5.6280948865030922</v>
      </c>
    </row>
    <row r="19" spans="1:7" ht="12.75" customHeight="1" x14ac:dyDescent="0.2">
      <c r="A19" s="55" t="s">
        <v>56</v>
      </c>
      <c r="B19" s="89">
        <v>5.4633609999999999</v>
      </c>
      <c r="C19" s="89">
        <v>6.883705</v>
      </c>
      <c r="D19" s="89">
        <v>7.5557930000000004</v>
      </c>
      <c r="E19" s="89">
        <v>19.902858999999999</v>
      </c>
      <c r="F19" s="89">
        <v>15.662774000000001</v>
      </c>
      <c r="G19" s="90">
        <f t="shared" si="0"/>
        <v>27.071098644467426</v>
      </c>
    </row>
    <row r="20" spans="1:7" ht="12.75" customHeight="1" x14ac:dyDescent="0.2">
      <c r="A20" s="55" t="s">
        <v>57</v>
      </c>
      <c r="B20" s="89">
        <v>12.941217</v>
      </c>
      <c r="C20" s="89">
        <v>11.272449999999999</v>
      </c>
      <c r="D20" s="89">
        <v>11.317517</v>
      </c>
      <c r="E20" s="89">
        <v>35.531184000000003</v>
      </c>
      <c r="F20" s="89">
        <v>36.832515000000001</v>
      </c>
      <c r="G20" s="90">
        <f t="shared" si="0"/>
        <v>-3.5331038350218478</v>
      </c>
    </row>
    <row r="21" spans="1:7" ht="12.75" customHeight="1" x14ac:dyDescent="0.2">
      <c r="A21" s="55" t="s">
        <v>58</v>
      </c>
      <c r="B21" s="89">
        <v>11.456109</v>
      </c>
      <c r="C21" s="89">
        <v>9.4870169999999998</v>
      </c>
      <c r="D21" s="89">
        <v>11.072430000000001</v>
      </c>
      <c r="E21" s="89">
        <v>32.015555999999997</v>
      </c>
      <c r="F21" s="89">
        <v>32.302669000000002</v>
      </c>
      <c r="G21" s="90">
        <f t="shared" si="0"/>
        <v>-0.88882129213534711</v>
      </c>
    </row>
    <row r="22" spans="1:7" ht="12.75" customHeight="1" x14ac:dyDescent="0.2">
      <c r="A22" s="55" t="s">
        <v>59</v>
      </c>
      <c r="B22" s="89">
        <v>52.259051999999997</v>
      </c>
      <c r="C22" s="89">
        <v>55.846497999999997</v>
      </c>
      <c r="D22" s="89">
        <v>52.091278000000003</v>
      </c>
      <c r="E22" s="89">
        <v>160.19682800000001</v>
      </c>
      <c r="F22" s="89">
        <v>143.76893999999999</v>
      </c>
      <c r="G22" s="90">
        <f t="shared" si="0"/>
        <v>11.426590472184074</v>
      </c>
    </row>
    <row r="23" spans="1:7" ht="12.75" customHeight="1" x14ac:dyDescent="0.2">
      <c r="A23" s="55" t="s">
        <v>60</v>
      </c>
      <c r="B23" s="89">
        <v>16.85811</v>
      </c>
      <c r="C23" s="89">
        <v>20.431636999999998</v>
      </c>
      <c r="D23" s="89">
        <v>18.666274000000001</v>
      </c>
      <c r="E23" s="89">
        <v>55.956021</v>
      </c>
      <c r="F23" s="89">
        <v>50.431528</v>
      </c>
      <c r="G23" s="90">
        <f t="shared" si="0"/>
        <v>10.954443022230052</v>
      </c>
    </row>
    <row r="24" spans="1:7" ht="12.75" customHeight="1" x14ac:dyDescent="0.2">
      <c r="A24" s="55" t="s">
        <v>61</v>
      </c>
      <c r="B24" s="89">
        <v>44.648057000000001</v>
      </c>
      <c r="C24" s="89">
        <v>45.223272000000001</v>
      </c>
      <c r="D24" s="89">
        <v>50.624547</v>
      </c>
      <c r="E24" s="89">
        <v>140.49587600000001</v>
      </c>
      <c r="F24" s="89">
        <v>158.83237299999999</v>
      </c>
      <c r="G24" s="90">
        <f t="shared" si="0"/>
        <v>-11.544558992391302</v>
      </c>
    </row>
    <row r="25" spans="1:7" ht="12.75" customHeight="1" x14ac:dyDescent="0.2">
      <c r="A25" s="55" t="s">
        <v>71</v>
      </c>
      <c r="B25" s="89">
        <v>1.8802410000000001</v>
      </c>
      <c r="C25" s="89">
        <v>3.7002039999999998</v>
      </c>
      <c r="D25" s="89">
        <v>5.316592</v>
      </c>
      <c r="E25" s="89">
        <v>10.897036999999999</v>
      </c>
      <c r="F25" s="89">
        <v>12.614174</v>
      </c>
      <c r="G25" s="90">
        <f t="shared" si="0"/>
        <v>-13.612758156023546</v>
      </c>
    </row>
    <row r="26" spans="1:7" ht="12.75" customHeight="1" x14ac:dyDescent="0.2">
      <c r="A26" s="55" t="s">
        <v>72</v>
      </c>
      <c r="B26" s="89">
        <v>1.8493269999999999</v>
      </c>
      <c r="C26" s="89">
        <v>2.248408</v>
      </c>
      <c r="D26" s="89">
        <v>3.6423999999999999</v>
      </c>
      <c r="E26" s="89">
        <v>7.7401350000000004</v>
      </c>
      <c r="F26" s="89">
        <v>7.5301879999999999</v>
      </c>
      <c r="G26" s="90">
        <f t="shared" si="0"/>
        <v>2.7880711610387436</v>
      </c>
    </row>
    <row r="27" spans="1:7" ht="12.75" customHeight="1" x14ac:dyDescent="0.2">
      <c r="A27" s="55" t="s">
        <v>73</v>
      </c>
      <c r="B27" s="89">
        <v>3.1716700000000002</v>
      </c>
      <c r="C27" s="89">
        <v>3.1440739999999998</v>
      </c>
      <c r="D27" s="89">
        <v>4.2799300000000002</v>
      </c>
      <c r="E27" s="89">
        <v>10.595674000000001</v>
      </c>
      <c r="F27" s="89">
        <v>13.368026</v>
      </c>
      <c r="G27" s="90">
        <f t="shared" si="0"/>
        <v>-20.738678994191062</v>
      </c>
    </row>
    <row r="28" spans="1:7" ht="12.75" customHeight="1" x14ac:dyDescent="0.2">
      <c r="A28" s="55" t="s">
        <v>64</v>
      </c>
      <c r="B28" s="89">
        <v>4.3189669999999998</v>
      </c>
      <c r="C28" s="89">
        <v>4.2930729999999997</v>
      </c>
      <c r="D28" s="89">
        <v>4.2925849999999999</v>
      </c>
      <c r="E28" s="89">
        <v>12.904624999999999</v>
      </c>
      <c r="F28" s="89">
        <v>12.601934</v>
      </c>
      <c r="G28" s="90">
        <f t="shared" si="0"/>
        <v>2.4019408449528328</v>
      </c>
    </row>
    <row r="29" spans="1:7" ht="12.75" customHeight="1" x14ac:dyDescent="0.2">
      <c r="A29" s="55" t="s">
        <v>65</v>
      </c>
      <c r="B29" s="89">
        <v>6.0603990000000003</v>
      </c>
      <c r="C29" s="89">
        <v>6.0530150000000003</v>
      </c>
      <c r="D29" s="89">
        <v>5.5875459999999997</v>
      </c>
      <c r="E29" s="89">
        <v>17.700959999999998</v>
      </c>
      <c r="F29" s="89">
        <v>27.722365</v>
      </c>
      <c r="G29" s="90">
        <f t="shared" si="0"/>
        <v>-36.149170534332121</v>
      </c>
    </row>
    <row r="30" spans="1:7" ht="12.75" customHeight="1" x14ac:dyDescent="0.2">
      <c r="A30" s="55" t="s">
        <v>62</v>
      </c>
      <c r="B30" s="89">
        <v>0.64348099999999997</v>
      </c>
      <c r="C30" s="89">
        <v>0.91758300000000004</v>
      </c>
      <c r="D30" s="89">
        <v>0.94162900000000005</v>
      </c>
      <c r="E30" s="89">
        <v>2.5026929999999998</v>
      </c>
      <c r="F30" s="89">
        <v>1.775331</v>
      </c>
      <c r="G30" s="90">
        <f t="shared" si="0"/>
        <v>40.970500712261526</v>
      </c>
    </row>
    <row r="31" spans="1:7" ht="12.75" customHeight="1" x14ac:dyDescent="0.2">
      <c r="A31" s="55" t="s">
        <v>63</v>
      </c>
      <c r="B31" s="89">
        <v>0.99003799999999997</v>
      </c>
      <c r="C31" s="89">
        <v>1.283981</v>
      </c>
      <c r="D31" s="89">
        <v>0.88458199999999998</v>
      </c>
      <c r="E31" s="89">
        <v>3.158601</v>
      </c>
      <c r="F31" s="89">
        <v>3.8407819999999999</v>
      </c>
      <c r="G31" s="90">
        <f t="shared" si="0"/>
        <v>-17.761513150186602</v>
      </c>
    </row>
    <row r="32" spans="1:7" ht="12.75" customHeight="1" x14ac:dyDescent="0.2">
      <c r="A32" s="56" t="s">
        <v>66</v>
      </c>
      <c r="B32" s="104">
        <f>B10-B12</f>
        <v>460.47441000000003</v>
      </c>
      <c r="C32" s="104">
        <f>C10-C12</f>
        <v>440.04012299999977</v>
      </c>
      <c r="D32" s="104">
        <f>D10-D12</f>
        <v>585.12380499999983</v>
      </c>
      <c r="E32" s="104">
        <f>E10-E12</f>
        <v>1485.6383380000004</v>
      </c>
      <c r="F32" s="104">
        <f>F10-F12</f>
        <v>1254.651881</v>
      </c>
      <c r="G32" s="105">
        <f t="shared" si="0"/>
        <v>18.41040215999169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103.935681</v>
      </c>
      <c r="C34" s="89">
        <v>112.441136</v>
      </c>
      <c r="D34" s="89">
        <v>204.77245400000001</v>
      </c>
      <c r="E34" s="89">
        <v>421.149271</v>
      </c>
      <c r="F34" s="89">
        <v>272.20626099999998</v>
      </c>
      <c r="G34" s="90">
        <f t="shared" ref="G34:G43" si="1">IF(AND(F34&gt;0,E34&gt;0),(E34/F34%)-100,"x  ")</f>
        <v>54.716966998786262</v>
      </c>
    </row>
    <row r="35" spans="1:7" ht="12.75" customHeight="1" x14ac:dyDescent="0.2">
      <c r="A35" s="55" t="s">
        <v>68</v>
      </c>
      <c r="B35" s="89">
        <v>145.92827</v>
      </c>
      <c r="C35" s="89">
        <v>138.32284799999999</v>
      </c>
      <c r="D35" s="89">
        <v>160.28149500000001</v>
      </c>
      <c r="E35" s="89">
        <v>444.53261300000003</v>
      </c>
      <c r="F35" s="89">
        <v>415.845934</v>
      </c>
      <c r="G35" s="90">
        <f t="shared" si="1"/>
        <v>6.8983911238627087</v>
      </c>
    </row>
    <row r="36" spans="1:7" ht="12.75" customHeight="1" x14ac:dyDescent="0.2">
      <c r="A36" s="55" t="s">
        <v>69</v>
      </c>
      <c r="B36" s="89">
        <v>84.039807999999994</v>
      </c>
      <c r="C36" s="89">
        <v>70.653733000000003</v>
      </c>
      <c r="D36" s="89">
        <v>89.518302000000006</v>
      </c>
      <c r="E36" s="89">
        <v>244.21184299999999</v>
      </c>
      <c r="F36" s="89">
        <v>227.086873</v>
      </c>
      <c r="G36" s="90">
        <f t="shared" si="1"/>
        <v>7.5411536447551413</v>
      </c>
    </row>
    <row r="37" spans="1:7" ht="12.75" customHeight="1" x14ac:dyDescent="0.2">
      <c r="A37" s="55" t="s">
        <v>70</v>
      </c>
      <c r="B37" s="89">
        <v>60.722414999999998</v>
      </c>
      <c r="C37" s="89">
        <v>55.877595999999997</v>
      </c>
      <c r="D37" s="89">
        <v>62.213653000000001</v>
      </c>
      <c r="E37" s="89">
        <v>178.81366399999999</v>
      </c>
      <c r="F37" s="89">
        <v>131.11475799999999</v>
      </c>
      <c r="G37" s="90">
        <f t="shared" si="1"/>
        <v>36.379509620114618</v>
      </c>
    </row>
    <row r="38" spans="1:7" ht="12.75" customHeight="1" x14ac:dyDescent="0.2">
      <c r="A38" s="55" t="s">
        <v>74</v>
      </c>
      <c r="B38" s="89">
        <v>30.608568000000002</v>
      </c>
      <c r="C38" s="89">
        <v>25.41574</v>
      </c>
      <c r="D38" s="89">
        <v>27.739431</v>
      </c>
      <c r="E38" s="89">
        <v>83.763739000000001</v>
      </c>
      <c r="F38" s="89">
        <v>85.279118999999994</v>
      </c>
      <c r="G38" s="90">
        <f t="shared" si="1"/>
        <v>-1.7769648863281446</v>
      </c>
    </row>
    <row r="39" spans="1:7" ht="12.75" customHeight="1" x14ac:dyDescent="0.2">
      <c r="A39" s="55" t="s">
        <v>156</v>
      </c>
      <c r="B39" s="89">
        <v>3.1138110000000001</v>
      </c>
      <c r="C39" s="89">
        <v>2.5117289999999999</v>
      </c>
      <c r="D39" s="89">
        <v>3.258302</v>
      </c>
      <c r="E39" s="89">
        <v>8.8838419999999996</v>
      </c>
      <c r="F39" s="89">
        <v>14.125339</v>
      </c>
      <c r="G39" s="90">
        <f t="shared" si="1"/>
        <v>-37.107052793564819</v>
      </c>
    </row>
    <row r="40" spans="1:7" ht="12.75" customHeight="1" x14ac:dyDescent="0.2">
      <c r="A40" s="55" t="s">
        <v>75</v>
      </c>
      <c r="B40" s="89">
        <v>19.223579000000001</v>
      </c>
      <c r="C40" s="89">
        <v>19.257915000000001</v>
      </c>
      <c r="D40" s="89">
        <v>21.612152999999999</v>
      </c>
      <c r="E40" s="89">
        <v>60.093646999999997</v>
      </c>
      <c r="F40" s="89">
        <v>66.236154999999997</v>
      </c>
      <c r="G40" s="90">
        <f t="shared" si="1"/>
        <v>-9.2736482061798426</v>
      </c>
    </row>
    <row r="41" spans="1:7" ht="12.75" customHeight="1" x14ac:dyDescent="0.2">
      <c r="A41" s="55" t="s">
        <v>76</v>
      </c>
      <c r="B41" s="89">
        <v>8.1131220000000006</v>
      </c>
      <c r="C41" s="89">
        <v>11.684119000000001</v>
      </c>
      <c r="D41" s="89">
        <v>11.054010999999999</v>
      </c>
      <c r="E41" s="89">
        <v>30.851251999999999</v>
      </c>
      <c r="F41" s="89">
        <v>28.478311000000001</v>
      </c>
      <c r="G41" s="90">
        <f t="shared" si="1"/>
        <v>8.332449912496557</v>
      </c>
    </row>
    <row r="42" spans="1:7" ht="12.75" customHeight="1" x14ac:dyDescent="0.2">
      <c r="A42" s="55" t="s">
        <v>77</v>
      </c>
      <c r="B42" s="89">
        <v>4.7891560000000002</v>
      </c>
      <c r="C42" s="89">
        <v>3.8753069999999998</v>
      </c>
      <c r="D42" s="89">
        <v>4.674004</v>
      </c>
      <c r="E42" s="89">
        <v>13.338467</v>
      </c>
      <c r="F42" s="89">
        <v>14.279131</v>
      </c>
      <c r="G42" s="90">
        <f t="shared" si="1"/>
        <v>-6.5876838023266373</v>
      </c>
    </row>
    <row r="43" spans="1:7" ht="12.75" customHeight="1" x14ac:dyDescent="0.2">
      <c r="A43" s="58" t="s">
        <v>78</v>
      </c>
      <c r="B43" s="89">
        <f>B8-B10</f>
        <v>525.92001899999991</v>
      </c>
      <c r="C43" s="89">
        <f>C8-C10</f>
        <v>107.83589800000004</v>
      </c>
      <c r="D43" s="89">
        <f>D8-D10</f>
        <v>155.07170500000007</v>
      </c>
      <c r="E43" s="89">
        <f>E8-E10</f>
        <v>788.82762199999979</v>
      </c>
      <c r="F43" s="89">
        <f>F8-F10</f>
        <v>337.55843199999981</v>
      </c>
      <c r="G43" s="90">
        <f t="shared" si="1"/>
        <v>133.68624428258994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15.6754</v>
      </c>
      <c r="C45" s="89">
        <v>17.109211999999999</v>
      </c>
      <c r="D45" s="89">
        <v>24.059286</v>
      </c>
      <c r="E45" s="89">
        <v>56.843898000000003</v>
      </c>
      <c r="F45" s="89">
        <v>58.981788000000002</v>
      </c>
      <c r="G45" s="90">
        <f>IF(AND(F45&gt;0,E45&gt;0),(E45/F45%)-100,"x  ")</f>
        <v>-3.6246612259363786</v>
      </c>
    </row>
    <row r="46" spans="1:7" ht="12.75" customHeight="1" x14ac:dyDescent="0.2">
      <c r="A46" s="56" t="s">
        <v>80</v>
      </c>
      <c r="B46" s="89">
        <v>439.04412100000002</v>
      </c>
      <c r="C46" s="89">
        <v>24.626743999999999</v>
      </c>
      <c r="D46" s="89">
        <v>28.966660000000001</v>
      </c>
      <c r="E46" s="89">
        <v>492.63752499999998</v>
      </c>
      <c r="F46" s="89">
        <v>63.089505000000003</v>
      </c>
      <c r="G46" s="90">
        <f>IF(AND(F46&gt;0,E46&gt;0),(E46/F46%)-100,"x  ")</f>
        <v>680.85495360916207</v>
      </c>
    </row>
    <row r="47" spans="1:7" ht="12.75" customHeight="1" x14ac:dyDescent="0.2">
      <c r="A47" s="56" t="s">
        <v>81</v>
      </c>
      <c r="B47" s="89">
        <v>42.497847</v>
      </c>
      <c r="C47" s="89">
        <v>39.468604999999997</v>
      </c>
      <c r="D47" s="89">
        <v>51.694426999999997</v>
      </c>
      <c r="E47" s="89">
        <v>133.66087899999999</v>
      </c>
      <c r="F47" s="89">
        <v>131.02369999999999</v>
      </c>
      <c r="G47" s="90">
        <f>IF(AND(F47&gt;0,E47&gt;0),(E47/F47%)-100,"x  ")</f>
        <v>2.0127496017896078</v>
      </c>
    </row>
    <row r="48" spans="1:7" ht="12.75" customHeight="1" x14ac:dyDescent="0.2">
      <c r="A48" s="56" t="s">
        <v>82</v>
      </c>
      <c r="B48" s="89">
        <v>16.187801</v>
      </c>
      <c r="C48" s="89">
        <v>14.008399000000001</v>
      </c>
      <c r="D48" s="89">
        <v>32.152006999999998</v>
      </c>
      <c r="E48" s="89">
        <v>62.348207000000002</v>
      </c>
      <c r="F48" s="89">
        <v>48.934023000000003</v>
      </c>
      <c r="G48" s="90">
        <f>IF(AND(F48&gt;0,E48&gt;0),(E48/F48%)-100,"x  ")</f>
        <v>27.412796205208792</v>
      </c>
    </row>
    <row r="49" spans="1:7" ht="12.75" customHeight="1" x14ac:dyDescent="0.2">
      <c r="A49" s="57" t="s">
        <v>83</v>
      </c>
      <c r="B49" s="89">
        <v>53.494939000000002</v>
      </c>
      <c r="C49" s="89">
        <v>384.12231700000001</v>
      </c>
      <c r="D49" s="89">
        <v>62.870111000000001</v>
      </c>
      <c r="E49" s="89">
        <v>500.48736700000001</v>
      </c>
      <c r="F49" s="89">
        <v>695.53989899999999</v>
      </c>
      <c r="G49" s="90">
        <f>IF(AND(F49&gt;0,E49&gt;0),(E49/F49%)-100,"x  ")</f>
        <v>-28.043327533105327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2.1215510000000002</v>
      </c>
      <c r="C51" s="89">
        <v>340.30701800000003</v>
      </c>
      <c r="D51" s="89">
        <v>8.1272559999999991</v>
      </c>
      <c r="E51" s="89">
        <v>350.55582500000003</v>
      </c>
      <c r="F51" s="89">
        <v>10.897872</v>
      </c>
      <c r="G51" s="90">
        <f>IF(AND(F51&gt;0,E51&gt;0),(E51/F51%)-100,"x  ")</f>
        <v>3116.7364876372199</v>
      </c>
    </row>
    <row r="52" spans="1:7" ht="12.75" customHeight="1" x14ac:dyDescent="0.2">
      <c r="A52" s="58" t="s">
        <v>131</v>
      </c>
      <c r="B52" s="89">
        <v>6.7387160000000002</v>
      </c>
      <c r="C52" s="89">
        <v>8.1680949999999992</v>
      </c>
      <c r="D52" s="89">
        <v>7.8937879999999998</v>
      </c>
      <c r="E52" s="89">
        <v>22.800598999999998</v>
      </c>
      <c r="F52" s="89">
        <v>4.3459770000000004</v>
      </c>
      <c r="G52" s="90">
        <f>IF(AND(F52&gt;0,E52&gt;0),(E52/F52%)-100,"x  ")</f>
        <v>424.63689982712742</v>
      </c>
    </row>
    <row r="53" spans="1:7" ht="12.75" customHeight="1" x14ac:dyDescent="0.2">
      <c r="A53" s="58" t="s">
        <v>85</v>
      </c>
      <c r="B53" s="89">
        <v>23.310972</v>
      </c>
      <c r="C53" s="89">
        <v>7.0327299999999999</v>
      </c>
      <c r="D53" s="89">
        <v>14.753769</v>
      </c>
      <c r="E53" s="89">
        <v>45.097470999999999</v>
      </c>
      <c r="F53" s="89">
        <v>20.476877000000002</v>
      </c>
      <c r="G53" s="90">
        <f>IF(AND(F53&gt;0,E53&gt;0),(E53/F53%)-100,"x  ")</f>
        <v>120.23607896848722</v>
      </c>
    </row>
    <row r="54" spans="1:7" ht="12.75" customHeight="1" x14ac:dyDescent="0.2">
      <c r="A54" s="59" t="s">
        <v>86</v>
      </c>
      <c r="B54" s="89">
        <v>172.11625599999999</v>
      </c>
      <c r="C54" s="89">
        <v>169.34314800000001</v>
      </c>
      <c r="D54" s="89">
        <v>425.99039099999999</v>
      </c>
      <c r="E54" s="89">
        <v>767.44979499999999</v>
      </c>
      <c r="F54" s="89">
        <v>535.74641999999994</v>
      </c>
      <c r="G54" s="90">
        <f>IF(AND(F54&gt;0,E54&gt;0),(E54/F54%)-100,"x  ")</f>
        <v>43.248702436499741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145.41322299999999</v>
      </c>
      <c r="C56" s="89">
        <v>145.703473</v>
      </c>
      <c r="D56" s="89">
        <v>176.196031</v>
      </c>
      <c r="E56" s="89">
        <v>467.312727</v>
      </c>
      <c r="F56" s="89">
        <v>460.08610900000002</v>
      </c>
      <c r="G56" s="90">
        <f>IF(AND(F56&gt;0,E56&gt;0),(E56/F56%)-100,"x  ")</f>
        <v>1.5707098863965001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129.97977800000001</v>
      </c>
      <c r="C58" s="89">
        <v>127.405868</v>
      </c>
      <c r="D58" s="89">
        <v>153.48482899999999</v>
      </c>
      <c r="E58" s="89">
        <v>410.870475</v>
      </c>
      <c r="F58" s="89">
        <v>384.45762000000002</v>
      </c>
      <c r="G58" s="90">
        <f>IF(AND(F58&gt;0,E58&gt;0),(E58/F58%)-100,"x  ")</f>
        <v>6.8701603573366583</v>
      </c>
    </row>
    <row r="59" spans="1:7" ht="12.75" customHeight="1" x14ac:dyDescent="0.2">
      <c r="A59" s="53" t="s">
        <v>89</v>
      </c>
      <c r="B59" s="89">
        <v>9.2422810000000002</v>
      </c>
      <c r="C59" s="89">
        <v>11.124074</v>
      </c>
      <c r="D59" s="89">
        <v>14.380272</v>
      </c>
      <c r="E59" s="89">
        <v>34.746626999999997</v>
      </c>
      <c r="F59" s="89">
        <v>48.502321000000002</v>
      </c>
      <c r="G59" s="90">
        <f>IF(AND(F59&gt;0,E59&gt;0),(E59/F59%)-100,"x  ")</f>
        <v>-28.360898440303515</v>
      </c>
    </row>
    <row r="60" spans="1:7" ht="12.75" customHeight="1" x14ac:dyDescent="0.2">
      <c r="A60" s="52" t="s">
        <v>132</v>
      </c>
      <c r="B60" s="95">
        <v>22.543275999999999</v>
      </c>
      <c r="C60" s="89">
        <v>19.575023999999999</v>
      </c>
      <c r="D60" s="89">
        <v>28.126417</v>
      </c>
      <c r="E60" s="89">
        <v>70.244716999999994</v>
      </c>
      <c r="F60" s="89">
        <v>63.873361000000003</v>
      </c>
      <c r="G60" s="90">
        <f>IF(AND(F60&gt;0,E60&gt;0),(E60/F60%)-100,"x  ")</f>
        <v>9.9749815889600484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10.768300999999999</v>
      </c>
      <c r="C62" s="89">
        <v>9.2889219999999995</v>
      </c>
      <c r="D62" s="89">
        <v>14.482794999999999</v>
      </c>
      <c r="E62" s="89">
        <v>34.540018000000003</v>
      </c>
      <c r="F62" s="89">
        <v>29.555107</v>
      </c>
      <c r="G62" s="90">
        <f>IF(AND(F62&gt;0,E62&gt;0),(E62/F62%)-100,"x  ")</f>
        <v>16.866496203177363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215.94022799999999</v>
      </c>
      <c r="C64" s="89">
        <v>249.56704300000001</v>
      </c>
      <c r="D64" s="89">
        <v>344.504954</v>
      </c>
      <c r="E64" s="89">
        <v>810.01222499999994</v>
      </c>
      <c r="F64" s="89">
        <v>672.28990899999997</v>
      </c>
      <c r="G64" s="90">
        <f>IF(AND(F64&gt;0,E64&gt;0),(E64/F64%)-100,"x  ")</f>
        <v>20.485554543702065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28.181729000000001</v>
      </c>
      <c r="C66" s="89">
        <v>32.710163999999999</v>
      </c>
      <c r="D66" s="89">
        <v>42.464210999999999</v>
      </c>
      <c r="E66" s="89">
        <v>103.356104</v>
      </c>
      <c r="F66" s="89">
        <v>96.336760999999996</v>
      </c>
      <c r="G66" s="90">
        <f t="shared" ref="G66:G71" si="2">IF(AND(F66&gt;0,E66&gt;0),(E66/F66%)-100,"x  ")</f>
        <v>7.2862559703455361</v>
      </c>
    </row>
    <row r="67" spans="1:7" ht="12.75" customHeight="1" x14ac:dyDescent="0.2">
      <c r="A67" s="58" t="s">
        <v>185</v>
      </c>
      <c r="B67" s="89">
        <v>82.028104999999996</v>
      </c>
      <c r="C67" s="89">
        <v>81.915335999999996</v>
      </c>
      <c r="D67" s="89">
        <v>122.41588299999999</v>
      </c>
      <c r="E67" s="89">
        <v>286.35932400000002</v>
      </c>
      <c r="F67" s="89">
        <v>211.13787600000001</v>
      </c>
      <c r="G67" s="90">
        <f t="shared" si="2"/>
        <v>35.626695420579125</v>
      </c>
    </row>
    <row r="68" spans="1:7" ht="12.75" customHeight="1" x14ac:dyDescent="0.2">
      <c r="A68" s="58" t="s">
        <v>93</v>
      </c>
      <c r="B68" s="89">
        <v>19.931004999999999</v>
      </c>
      <c r="C68" s="89">
        <v>22.867044</v>
      </c>
      <c r="D68" s="89">
        <v>30.782129000000001</v>
      </c>
      <c r="E68" s="89">
        <v>73.580178000000004</v>
      </c>
      <c r="F68" s="89">
        <v>113.847458</v>
      </c>
      <c r="G68" s="90">
        <f t="shared" si="2"/>
        <v>-35.36950293611298</v>
      </c>
    </row>
    <row r="69" spans="1:7" ht="12.75" customHeight="1" x14ac:dyDescent="0.2">
      <c r="A69" s="58" t="s">
        <v>94</v>
      </c>
      <c r="B69" s="89">
        <v>17.035246000000001</v>
      </c>
      <c r="C69" s="89">
        <v>21.694980000000001</v>
      </c>
      <c r="D69" s="89">
        <v>19.997941999999998</v>
      </c>
      <c r="E69" s="89">
        <v>58.728167999999997</v>
      </c>
      <c r="F69" s="89">
        <v>50.366092999999999</v>
      </c>
      <c r="G69" s="90">
        <f t="shared" si="2"/>
        <v>16.602588173754114</v>
      </c>
    </row>
    <row r="70" spans="1:7" ht="12.75" customHeight="1" x14ac:dyDescent="0.2">
      <c r="A70" s="60" t="s">
        <v>133</v>
      </c>
      <c r="B70" s="89">
        <v>15.707839999999999</v>
      </c>
      <c r="C70" s="89">
        <v>18.181812999999998</v>
      </c>
      <c r="D70" s="89">
        <v>31.771782000000002</v>
      </c>
      <c r="E70" s="89">
        <v>65.661434999999997</v>
      </c>
      <c r="F70" s="89">
        <v>30.424741000000001</v>
      </c>
      <c r="G70" s="90">
        <f t="shared" si="2"/>
        <v>115.81592099666517</v>
      </c>
    </row>
    <row r="71" spans="1:7" ht="12.75" customHeight="1" x14ac:dyDescent="0.2">
      <c r="A71" s="61" t="s">
        <v>95</v>
      </c>
      <c r="B71" s="89">
        <v>10.35289</v>
      </c>
      <c r="C71" s="89">
        <v>7.5004020000000002</v>
      </c>
      <c r="D71" s="89">
        <v>11.648179000000001</v>
      </c>
      <c r="E71" s="89">
        <v>29.501470999999999</v>
      </c>
      <c r="F71" s="89">
        <v>29.322937</v>
      </c>
      <c r="G71" s="90">
        <f t="shared" si="2"/>
        <v>0.6088544268263405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9.1679189999999995</v>
      </c>
      <c r="C73" s="89">
        <v>6.1563319999999999</v>
      </c>
      <c r="D73" s="89">
        <v>9.6010709999999992</v>
      </c>
      <c r="E73" s="89">
        <v>24.925322000000001</v>
      </c>
      <c r="F73" s="89">
        <v>26.061799000000001</v>
      </c>
      <c r="G73" s="90">
        <f>IF(AND(F73&gt;0,E73&gt;0),(E73/F73%)-100,"x  ")</f>
        <v>-4.3607005026782701</v>
      </c>
    </row>
    <row r="74" spans="1:7" ht="24" x14ac:dyDescent="0.2">
      <c r="A74" s="63" t="s">
        <v>111</v>
      </c>
      <c r="B74" s="89">
        <v>1.1731419999999999</v>
      </c>
      <c r="C74" s="89">
        <v>1.5941689999999999</v>
      </c>
      <c r="D74" s="89">
        <v>3.9772850000000002</v>
      </c>
      <c r="E74" s="89">
        <v>6.7445959999999996</v>
      </c>
      <c r="F74" s="89">
        <v>6.2313989999999997</v>
      </c>
      <c r="G74" s="90">
        <f>IF(AND(F74&gt;0,E74&gt;0),(E74/F74%)-100,"x  ")</f>
        <v>8.2356626497516743</v>
      </c>
    </row>
    <row r="75" spans="1:7" x14ac:dyDescent="0.2">
      <c r="A75" s="64" t="s">
        <v>46</v>
      </c>
      <c r="B75" s="96">
        <v>1991.964453</v>
      </c>
      <c r="C75" s="92">
        <v>1895.5879090000001</v>
      </c>
      <c r="D75" s="92">
        <v>2177.2472630000002</v>
      </c>
      <c r="E75" s="92">
        <v>6064.7996249999997</v>
      </c>
      <c r="F75" s="92">
        <v>5165.229386</v>
      </c>
      <c r="G75" s="93">
        <f>IF(AND(F75&gt;0,E75&gt;0),(E75/F75%)-100,"x  ")</f>
        <v>17.41588169226759</v>
      </c>
    </row>
    <row r="77" spans="1:7" x14ac:dyDescent="0.2">
      <c r="A77" s="34" t="s">
        <v>157</v>
      </c>
    </row>
    <row r="78" spans="1:7" x14ac:dyDescent="0.2">
      <c r="A78" s="34" t="s">
        <v>184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1/17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5" workbookViewId="0">
      <selection activeCell="B40" sqref="B40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6060.0597390000003</v>
      </c>
      <c r="C9" s="98"/>
      <c r="D9" s="97">
        <v>5165.229386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2017</v>
      </c>
      <c r="C10" s="20">
        <v>2017</v>
      </c>
      <c r="D10" s="12">
        <v>2016</v>
      </c>
      <c r="E10" s="12">
        <v>2016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177</v>
      </c>
      <c r="B11" s="81">
        <v>492.63752499999998</v>
      </c>
      <c r="C11" s="82">
        <f t="shared" ref="C11:C25" si="0">IF(B$8&gt;0,B11/B$8*100,0)</f>
        <v>0</v>
      </c>
      <c r="D11" s="83">
        <v>63.089505000000003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68</v>
      </c>
      <c r="B12" s="81">
        <v>444.53261300000003</v>
      </c>
      <c r="C12" s="84">
        <f t="shared" si="0"/>
        <v>0</v>
      </c>
      <c r="D12" s="83">
        <v>415.845934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178</v>
      </c>
      <c r="B13" s="81">
        <v>421.149271</v>
      </c>
      <c r="C13" s="84">
        <f t="shared" si="0"/>
        <v>0</v>
      </c>
      <c r="D13" s="83">
        <v>272.20626099999998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179</v>
      </c>
      <c r="B14" s="81">
        <v>410.870475</v>
      </c>
      <c r="C14" s="84">
        <f t="shared" si="0"/>
        <v>0</v>
      </c>
      <c r="D14" s="83">
        <v>384.45762000000002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84</v>
      </c>
      <c r="B15" s="81">
        <v>350.55582500000003</v>
      </c>
      <c r="C15" s="84">
        <f t="shared" si="0"/>
        <v>0</v>
      </c>
      <c r="D15" s="83">
        <v>10.897872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54</v>
      </c>
      <c r="B16" s="81">
        <v>328.73221000000001</v>
      </c>
      <c r="C16" s="84">
        <f t="shared" si="0"/>
        <v>0</v>
      </c>
      <c r="D16" s="83">
        <v>281.64684999999997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180</v>
      </c>
      <c r="B17" s="81">
        <v>315.09259700000001</v>
      </c>
      <c r="C17" s="84">
        <f t="shared" si="0"/>
        <v>0</v>
      </c>
      <c r="D17" s="83">
        <v>317.11795100000001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181</v>
      </c>
      <c r="B18" s="81">
        <v>255.585375</v>
      </c>
      <c r="C18" s="84">
        <f t="shared" si="0"/>
        <v>0</v>
      </c>
      <c r="D18" s="83">
        <v>193.36543399999999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52</v>
      </c>
      <c r="B19" s="81">
        <v>255.30232899999999</v>
      </c>
      <c r="C19" s="84">
        <f t="shared" si="0"/>
        <v>0</v>
      </c>
      <c r="D19" s="83">
        <v>266.40154699999999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55</v>
      </c>
      <c r="B20" s="81">
        <v>247.290795</v>
      </c>
      <c r="C20" s="84">
        <f t="shared" si="0"/>
        <v>0</v>
      </c>
      <c r="D20" s="83">
        <v>234.11460299999999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69</v>
      </c>
      <c r="B21" s="81">
        <v>244.21184299999999</v>
      </c>
      <c r="C21" s="84">
        <f t="shared" si="0"/>
        <v>0</v>
      </c>
      <c r="D21" s="83">
        <v>227.086873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182</v>
      </c>
      <c r="B22" s="81">
        <v>217.10495800000001</v>
      </c>
      <c r="C22" s="84">
        <f t="shared" si="0"/>
        <v>0</v>
      </c>
      <c r="D22" s="83">
        <v>0.10661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70</v>
      </c>
      <c r="B23" s="81">
        <v>178.81366399999999</v>
      </c>
      <c r="C23" s="84">
        <f t="shared" si="0"/>
        <v>0</v>
      </c>
      <c r="D23" s="83">
        <v>131.11475799999999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59</v>
      </c>
      <c r="B24" s="81">
        <v>160.19682800000001</v>
      </c>
      <c r="C24" s="84">
        <f t="shared" si="0"/>
        <v>0</v>
      </c>
      <c r="D24" s="83">
        <v>143.76893999999999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61</v>
      </c>
      <c r="B25" s="81">
        <v>140.49587600000001</v>
      </c>
      <c r="C25" s="84">
        <f t="shared" si="0"/>
        <v>0</v>
      </c>
      <c r="D25" s="83">
        <v>158.83237299999999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1597.4875550000006</v>
      </c>
      <c r="C27" s="84">
        <f>IF(B$8&gt;0,B27/B$8*100,0)</f>
        <v>0</v>
      </c>
      <c r="D27" s="83">
        <f>D9-(SUM(D11:D25))</f>
        <v>2065.1762549999999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183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2017</v>
      </c>
      <c r="C36" s="6">
        <v>2016</v>
      </c>
      <c r="D36" s="6">
        <v>2015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39" si="2">IF(F37=0,"",F37)</f>
        <v>1991.964453</v>
      </c>
      <c r="C37" s="100">
        <v>1418.0812080000001</v>
      </c>
      <c r="D37" s="100">
        <v>1483.328685</v>
      </c>
      <c r="E37" s="28"/>
      <c r="F37" s="101">
        <v>1991.964453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1895.5879090000001</v>
      </c>
      <c r="C38" s="100">
        <v>1514.210808</v>
      </c>
      <c r="D38" s="100">
        <v>1477.459638</v>
      </c>
      <c r="E38" s="12"/>
      <c r="F38" s="101">
        <v>1895.5879090000001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2177.2472630000002</v>
      </c>
      <c r="C39" s="100">
        <v>2232.9373700000001</v>
      </c>
      <c r="D39" s="100">
        <v>1800.0293899999999</v>
      </c>
      <c r="E39" s="12"/>
      <c r="F39" s="101">
        <v>2177.2472630000002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/>
      <c r="C40" s="100">
        <v>1728.6237430000001</v>
      </c>
      <c r="D40" s="100">
        <v>1576.2930349999999</v>
      </c>
      <c r="E40" s="12"/>
      <c r="F40" s="101">
        <v>0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/>
      <c r="C41" s="100">
        <v>1715.398254</v>
      </c>
      <c r="D41" s="100">
        <v>1498.123775</v>
      </c>
      <c r="E41" s="12"/>
      <c r="F41" s="101">
        <v>0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/>
      <c r="C42" s="100">
        <v>1632.8033640000001</v>
      </c>
      <c r="D42" s="100">
        <v>1741.268779</v>
      </c>
      <c r="E42" s="20"/>
      <c r="F42" s="101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/>
      <c r="C43" s="100">
        <v>1496.062113</v>
      </c>
      <c r="D43" s="100">
        <v>1610.2032409999999</v>
      </c>
      <c r="E43" s="20"/>
      <c r="F43" s="101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/>
      <c r="C44" s="100">
        <v>1605.5199950000001</v>
      </c>
      <c r="D44" s="100">
        <v>1488.872269</v>
      </c>
      <c r="E44" s="20"/>
      <c r="F44" s="101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/>
      <c r="C45" s="100">
        <v>1598.3547149999999</v>
      </c>
      <c r="D45" s="100">
        <v>1583.9198730000001</v>
      </c>
      <c r="E45" s="20"/>
      <c r="F45" s="101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/>
      <c r="C46" s="100">
        <v>1574.6168970000001</v>
      </c>
      <c r="D46" s="100">
        <v>1666.6887180000001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/>
      <c r="C47" s="100">
        <v>1784.5031650000001</v>
      </c>
      <c r="D47" s="100">
        <v>2159.6155990000002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/>
      <c r="C48" s="100">
        <v>1805.16911</v>
      </c>
      <c r="D48" s="100">
        <v>1520.1858360000001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2019-08-20T12:39:39Z</dcterms:modified>
  <cp:category>LIS-Bericht</cp:category>
</cp:coreProperties>
</file>