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2" i="9" l="1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32" i="10" l="1"/>
  <c r="G43" i="10"/>
  <c r="G12" i="10"/>
</calcChain>
</file>

<file path=xl/sharedStrings.xml><?xml version="1.0" encoding="utf-8"?>
<sst xmlns="http://schemas.openxmlformats.org/spreadsheetml/2006/main" count="226" uniqueCount="188">
  <si>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</si>
  <si>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</si>
  <si>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</si>
  <si>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</si>
  <si>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</si>
  <si>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</si>
  <si>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</si>
  <si>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</si>
  <si>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</si>
  <si>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</si>
  <si>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</si>
  <si>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</si>
  <si>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</si>
  <si>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</si>
  <si>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</si>
  <si>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</si>
  <si>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</si>
  <si>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</si>
  <si>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</si>
  <si>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</si>
  <si>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</si>
  <si>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</si>
  <si>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</si>
  <si>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</si>
  <si>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</si>
  <si>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</si>
  <si>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</si>
  <si>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</si>
  <si>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</si>
  <si>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</si>
  <si>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</si>
  <si>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</si>
  <si>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</si>
  <si>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</si>
  <si>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</si>
  <si>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</si>
  <si>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</si>
  <si>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</si>
  <si>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</si>
  <si>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</si>
  <si>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</si>
  <si>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</si>
  <si>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</si>
  <si>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</si>
  <si>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</si>
  <si>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</si>
  <si>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</si>
  <si>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</si>
  <si>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</si>
  <si>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</si>
  <si>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</si>
  <si>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</si>
  <si>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</si>
  <si>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</si>
  <si>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</si>
  <si>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</si>
  <si>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</si>
  <si>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</si>
  <si>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</si>
  <si>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</si>
  <si>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</si>
  <si>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</si>
  <si>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</si>
  <si>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</si>
  <si>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</si>
  <si>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</si>
  <si>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</si>
  <si>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</si>
  <si>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</si>
  <si>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</si>
  <si>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</si>
  <si>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</si>
  <si>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</si>
  <si>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</si>
  <si>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</si>
  <si>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</si>
  <si>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</si>
  <si>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</si>
  <si>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</si>
  <si>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</si>
  <si>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</si>
  <si>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</si>
  <si>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</si>
  <si>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</si>
  <si>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</si>
  <si>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</si>
  <si>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</si>
  <si>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</si>
  <si>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</si>
  <si>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</si>
  <si>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</si>
  <si>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</si>
  <si>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</si>
  <si>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</si>
  <si>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</si>
  <si>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</si>
  <si>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</si>
  <si>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</si>
  <si>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</si>
  <si>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</si>
  <si>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</si>
  <si>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</si>
  <si>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</si>
  <si>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</si>
  <si>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</si>
  <si>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</si>
  <si>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</si>
  <si>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</si>
  <si>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</si>
  <si>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</si>
  <si>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</si>
  <si>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</si>
  <si>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</si>
  <si>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</si>
  <si>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</si>
  <si>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</si>
  <si>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</si>
  <si>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</si>
  <si>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</si>
  <si>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</si>
  <si>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</si>
  <si>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</si>
  <si>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</si>
  <si>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</si>
  <si>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</si>
  <si>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</si>
  <si>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</si>
  <si>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</si>
  <si>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</si>
  <si>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</si>
  <si>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</si>
  <si>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</si>
  <si>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</si>
  <si>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</si>
  <si>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</si>
  <si>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</si>
  <si>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</si>
  <si>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</si>
  <si>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</si>
  <si>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</si>
  <si>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</si>
  <si>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</si>
  <si>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</si>
  <si>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</si>
  <si>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</si>
  <si>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</si>
  <si>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</si>
  <si>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</si>
  <si>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</si>
  <si>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</si>
  <si>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</si>
  <si>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</si>
  <si>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</si>
  <si>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</si>
  <si>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</si>
  <si>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</si>
  <si>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</si>
  <si>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</si>
  <si>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</si>
  <si>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</si>
  <si>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</si>
  <si>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</si>
  <si>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</si>
  <si>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</si>
  <si>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</si>
  <si>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</si>
  <si>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2/17 SH</t>
  </si>
  <si>
    <t>2. Quartal 2017</t>
  </si>
  <si>
    <t xml:space="preserve">© Statistisches Amt für Hamburg und Schleswig-Holstein, Hamburg 2019  
Auszugsweise Vervielfältigung und Verbreitung mit Quellenangabe gestattet.        </t>
  </si>
  <si>
    <t>Januar - Juni</t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</si>
  <si>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</si>
  <si>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</si>
  <si>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</si>
  <si>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</si>
  <si>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</si>
  <si>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2015 bis 2017 im Monatsvergleich</t>
  </si>
  <si>
    <t>Januar - Juni 2017</t>
  </si>
  <si>
    <t>Verein.Staaten (USA)</t>
  </si>
  <si>
    <t>Vereinigt.Königreich</t>
  </si>
  <si>
    <t>Algerien</t>
  </si>
  <si>
    <t>Frankreich</t>
  </si>
  <si>
    <t>Russische Föderation</t>
  </si>
  <si>
    <t>China, Volksrepublik</t>
  </si>
  <si>
    <t>Kaimaninseln</t>
  </si>
  <si>
    <t>2. Ausfuhr des Landes Schleswig-Holstein in den Jahren 2015 bis 2017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</si>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</sst>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  <c:pt idx="9">
                  <c:v>1574.6168970000001</c:v>
                </c:pt>
                <c:pt idx="10">
                  <c:v>1784.5031650000001</c:v>
                </c:pt>
                <c:pt idx="11">
                  <c:v>1805.16911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  <c:pt idx="9">
                  <c:v>1666.6887180000001</c:v>
                </c:pt>
                <c:pt idx="10">
                  <c:v>2159.6155990000002</c:v>
                </c:pt>
                <c:pt idx="11">
                  <c:v>1520.1858360000001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4832"/>
        <c:axId val="40137088"/>
      </c:lineChart>
      <c:catAx>
        <c:axId val="397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37088"/>
        <c:crosses val="autoZero"/>
        <c:auto val="1"/>
        <c:lblAlgn val="ctr"/>
        <c:lblOffset val="100"/>
        <c:noMultiLvlLbl val="0"/>
      </c:catAx>
      <c:valAx>
        <c:axId val="401370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970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Vereinigt.Königreich</c:v>
                </c:pt>
                <c:pt idx="3">
                  <c:v>Niederlande</c:v>
                </c:pt>
                <c:pt idx="4">
                  <c:v>Algerien</c:v>
                </c:pt>
                <c:pt idx="5">
                  <c:v>Frankreich</c:v>
                </c:pt>
                <c:pt idx="6">
                  <c:v>Russische Föderation</c:v>
                </c:pt>
                <c:pt idx="7">
                  <c:v>Belgien</c:v>
                </c:pt>
                <c:pt idx="8">
                  <c:v>Italien</c:v>
                </c:pt>
                <c:pt idx="9">
                  <c:v>China, Volksrepublik</c:v>
                </c:pt>
                <c:pt idx="10">
                  <c:v>Polen</c:v>
                </c:pt>
                <c:pt idx="11">
                  <c:v>Ägypten</c:v>
                </c:pt>
                <c:pt idx="12">
                  <c:v>Schweden</c:v>
                </c:pt>
                <c:pt idx="13">
                  <c:v>Kaimaninseln</c:v>
                </c:pt>
                <c:pt idx="14">
                  <c:v>Spanien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880.01039500000002</c:v>
                </c:pt>
                <c:pt idx="1">
                  <c:v>767.69565899999998</c:v>
                </c:pt>
                <c:pt idx="2">
                  <c:v>690.62197600000002</c:v>
                </c:pt>
                <c:pt idx="3">
                  <c:v>659.54920800000002</c:v>
                </c:pt>
                <c:pt idx="4">
                  <c:v>620.61376499999994</c:v>
                </c:pt>
                <c:pt idx="5">
                  <c:v>603.67927699999996</c:v>
                </c:pt>
                <c:pt idx="6">
                  <c:v>573.15529000000004</c:v>
                </c:pt>
                <c:pt idx="7">
                  <c:v>497.32552600000002</c:v>
                </c:pt>
                <c:pt idx="8">
                  <c:v>485.28755000000001</c:v>
                </c:pt>
                <c:pt idx="9">
                  <c:v>479.02060399999999</c:v>
                </c:pt>
                <c:pt idx="10">
                  <c:v>473.95659599999999</c:v>
                </c:pt>
                <c:pt idx="11">
                  <c:v>370.906747</c:v>
                </c:pt>
                <c:pt idx="12">
                  <c:v>326.82532300000003</c:v>
                </c:pt>
                <c:pt idx="13">
                  <c:v>324.18483500000002</c:v>
                </c:pt>
                <c:pt idx="14">
                  <c:v>322.376577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Vereinigt.Königreich</c:v>
                </c:pt>
                <c:pt idx="3">
                  <c:v>Niederlande</c:v>
                </c:pt>
                <c:pt idx="4">
                  <c:v>Algerien</c:v>
                </c:pt>
                <c:pt idx="5">
                  <c:v>Frankreich</c:v>
                </c:pt>
                <c:pt idx="6">
                  <c:v>Russische Föderation</c:v>
                </c:pt>
                <c:pt idx="7">
                  <c:v>Belgien</c:v>
                </c:pt>
                <c:pt idx="8">
                  <c:v>Italien</c:v>
                </c:pt>
                <c:pt idx="9">
                  <c:v>China, Volksrepublik</c:v>
                </c:pt>
                <c:pt idx="10">
                  <c:v>Polen</c:v>
                </c:pt>
                <c:pt idx="11">
                  <c:v>Ägypten</c:v>
                </c:pt>
                <c:pt idx="12">
                  <c:v>Schweden</c:v>
                </c:pt>
                <c:pt idx="13">
                  <c:v>Kaimaninseln</c:v>
                </c:pt>
                <c:pt idx="14">
                  <c:v>Spanien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857.61352099999999</c:v>
                </c:pt>
                <c:pt idx="1">
                  <c:v>736.15468399999997</c:v>
                </c:pt>
                <c:pt idx="2">
                  <c:v>540.93638399999998</c:v>
                </c:pt>
                <c:pt idx="3">
                  <c:v>590.22453299999995</c:v>
                </c:pt>
                <c:pt idx="4">
                  <c:v>642.449701</c:v>
                </c:pt>
                <c:pt idx="5">
                  <c:v>628.140398</c:v>
                </c:pt>
                <c:pt idx="6">
                  <c:v>133.43413699999999</c:v>
                </c:pt>
                <c:pt idx="7">
                  <c:v>513.43063800000004</c:v>
                </c:pt>
                <c:pt idx="8">
                  <c:v>464.28389299999998</c:v>
                </c:pt>
                <c:pt idx="9">
                  <c:v>398.95283999999998</c:v>
                </c:pt>
                <c:pt idx="10">
                  <c:v>451.35531400000002</c:v>
                </c:pt>
                <c:pt idx="11">
                  <c:v>29.445404</c:v>
                </c:pt>
                <c:pt idx="12">
                  <c:v>288.11824799999999</c:v>
                </c:pt>
                <c:pt idx="13">
                  <c:v>0.13892399999999999</c:v>
                </c:pt>
                <c:pt idx="14">
                  <c:v>295.75068199999998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87392"/>
        <c:axId val="40188928"/>
      </c:barChart>
      <c:catAx>
        <c:axId val="401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88928"/>
        <c:crosses val="autoZero"/>
        <c:auto val="1"/>
        <c:lblAlgn val="ctr"/>
        <c:lblOffset val="100"/>
        <c:noMultiLvlLbl val="0"/>
      </c:catAx>
      <c:valAx>
        <c:axId val="401889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18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187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102</v>
      </c>
      <c r="C4" s="88" t="s">
        <v>103</v>
      </c>
      <c r="D4" s="88" t="s">
        <v>104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264.98872799999998</v>
      </c>
      <c r="C8" s="89">
        <v>251.008554</v>
      </c>
      <c r="D8" s="89">
        <v>236.92470599999999</v>
      </c>
      <c r="E8" s="89">
        <v>1512.324519</v>
      </c>
      <c r="F8" s="89">
        <v>1208.764576</v>
      </c>
      <c r="G8" s="90">
        <f>IF(AND(F8&gt;0,E8&gt;0),(E8/F8%)-100,"x  ")</f>
        <v>25.113239503140434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3.1134279999999999</v>
      </c>
      <c r="C10" s="89">
        <v>3.5341550000000002</v>
      </c>
      <c r="D10" s="89">
        <v>5.1588240000000001</v>
      </c>
      <c r="E10" s="89">
        <v>19.358155</v>
      </c>
      <c r="F10" s="89">
        <v>11.237843</v>
      </c>
      <c r="G10" s="90">
        <f>IF(AND(F10&gt;0,E10&gt;0),(E10/F10%)-100,"x  ")</f>
        <v>72.258635398269945</v>
      </c>
    </row>
    <row r="11" spans="1:7" s="9" customFormat="1" ht="12" x14ac:dyDescent="0.2">
      <c r="A11" s="38" t="s">
        <v>25</v>
      </c>
      <c r="B11" s="89">
        <v>100.755038</v>
      </c>
      <c r="C11" s="89">
        <v>107.398298</v>
      </c>
      <c r="D11" s="89">
        <v>86.049777000000006</v>
      </c>
      <c r="E11" s="89">
        <v>554.27516200000002</v>
      </c>
      <c r="F11" s="89">
        <v>503.03736199999997</v>
      </c>
      <c r="G11" s="90">
        <f>IF(AND(F11&gt;0,E11&gt;0),(E11/F11%)-100,"x  ")</f>
        <v>10.185684776233387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26.271691000000001</v>
      </c>
      <c r="C13" s="89">
        <v>27.386482000000001</v>
      </c>
      <c r="D13" s="89">
        <v>21.686195000000001</v>
      </c>
      <c r="E13" s="89">
        <v>148.032141</v>
      </c>
      <c r="F13" s="89">
        <v>110.679922</v>
      </c>
      <c r="G13" s="90">
        <f>IF(AND(F13&gt;0,E13&gt;0),(E13/F13%)-100,"x  ")</f>
        <v>33.747962887071765</v>
      </c>
    </row>
    <row r="14" spans="1:7" s="9" customFormat="1" ht="12" x14ac:dyDescent="0.2">
      <c r="A14" s="39" t="s">
        <v>118</v>
      </c>
      <c r="B14" s="89">
        <v>40.014279000000002</v>
      </c>
      <c r="C14" s="89">
        <v>37.407308999999998</v>
      </c>
      <c r="D14" s="89">
        <v>29.432196999999999</v>
      </c>
      <c r="E14" s="89">
        <v>189.38337100000001</v>
      </c>
      <c r="F14" s="89">
        <v>195.47439600000001</v>
      </c>
      <c r="G14" s="90">
        <f>IF(AND(F14&gt;0,E14&gt;0),(E14/F14%)-100,"x  ")</f>
        <v>-3.116021906009621</v>
      </c>
    </row>
    <row r="15" spans="1:7" s="9" customFormat="1" ht="12" x14ac:dyDescent="0.2">
      <c r="A15" s="38" t="s">
        <v>26</v>
      </c>
      <c r="B15" s="89">
        <v>147.56103300000001</v>
      </c>
      <c r="C15" s="89">
        <v>123.758168</v>
      </c>
      <c r="D15" s="89">
        <v>132.14620400000001</v>
      </c>
      <c r="E15" s="89">
        <v>852.19172300000002</v>
      </c>
      <c r="F15" s="89">
        <v>582.89232000000004</v>
      </c>
      <c r="G15" s="90">
        <f>IF(AND(F15&gt;0,E15&gt;0),(E15/F15%)-100,"x  ")</f>
        <v>46.200540607568826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29.849515</v>
      </c>
      <c r="C17" s="89">
        <v>19.587859999999999</v>
      </c>
      <c r="D17" s="89">
        <v>35.359155999999999</v>
      </c>
      <c r="E17" s="89">
        <v>199.318623</v>
      </c>
      <c r="F17" s="89">
        <v>28.374554</v>
      </c>
      <c r="G17" s="90">
        <f>IF(AND(F17&gt;0,E17&gt;0),(E17/F17%)-100,"x  ")</f>
        <v>602.45552758291808</v>
      </c>
    </row>
    <row r="18" spans="1:7" s="9" customFormat="1" ht="12" x14ac:dyDescent="0.2">
      <c r="A18" s="41" t="s">
        <v>120</v>
      </c>
      <c r="B18" s="89">
        <v>3.85927</v>
      </c>
      <c r="C18" s="89">
        <v>4.5077049999999996</v>
      </c>
      <c r="D18" s="89">
        <v>4.5837440000000003</v>
      </c>
      <c r="E18" s="89">
        <v>29.567988</v>
      </c>
      <c r="F18" s="89">
        <v>28.151406999999999</v>
      </c>
      <c r="G18" s="90">
        <f>IF(AND(F18&gt;0,E18&gt;0),(E18/F18%)-100,"x  ")</f>
        <v>5.0320078140321698</v>
      </c>
    </row>
    <row r="19" spans="1:7" s="9" customFormat="1" ht="12" x14ac:dyDescent="0.2">
      <c r="A19" s="41" t="s">
        <v>121</v>
      </c>
      <c r="B19" s="89">
        <v>14.395937</v>
      </c>
      <c r="C19" s="89">
        <v>17.329740999999999</v>
      </c>
      <c r="D19" s="89">
        <v>14.645845</v>
      </c>
      <c r="E19" s="89">
        <v>92.152237999999997</v>
      </c>
      <c r="F19" s="89">
        <v>86.237465</v>
      </c>
      <c r="G19" s="90">
        <f>IF(AND(F19&gt;0,E19&gt;0),(E19/F19%)-100,"x  ")</f>
        <v>6.8587046244923755</v>
      </c>
    </row>
    <row r="20" spans="1:7" s="9" customFormat="1" ht="12" x14ac:dyDescent="0.2">
      <c r="A20" s="42" t="s">
        <v>27</v>
      </c>
      <c r="B20" s="89">
        <v>13.559229</v>
      </c>
      <c r="C20" s="89">
        <v>16.317933</v>
      </c>
      <c r="D20" s="89">
        <v>13.569901</v>
      </c>
      <c r="E20" s="89">
        <v>86.499478999999994</v>
      </c>
      <c r="F20" s="89">
        <v>111.59705099999999</v>
      </c>
      <c r="G20" s="90">
        <f>IF(AND(F20&gt;0,E20&gt;0),(E20/F20%)-100,"x  ")</f>
        <v>-22.489458077167285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1875.1269600000001</v>
      </c>
      <c r="C22" s="89">
        <v>1368.150369</v>
      </c>
      <c r="D22" s="89">
        <v>1431.7762990000001</v>
      </c>
      <c r="E22" s="89">
        <v>9896.5933010000008</v>
      </c>
      <c r="F22" s="89">
        <v>8799.4115149999998</v>
      </c>
      <c r="G22" s="90">
        <f>IF(AND(F22&gt;0,E22&gt;0),(E22/F22%)-100,"x  ")</f>
        <v>12.468808671235337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6.5289469999999996</v>
      </c>
      <c r="C24" s="89">
        <v>9.0100359999999995</v>
      </c>
      <c r="D24" s="89">
        <v>9.1485500000000002</v>
      </c>
      <c r="E24" s="89">
        <v>53.516804999999998</v>
      </c>
      <c r="F24" s="89">
        <v>52.483727999999999</v>
      </c>
      <c r="G24" s="90">
        <f>IF(AND(F24&gt;0,E24&gt;0),(E24/F24%)-100,"x  ")</f>
        <v>1.968375798304578</v>
      </c>
    </row>
    <row r="25" spans="1:7" s="9" customFormat="1" ht="12" x14ac:dyDescent="0.2">
      <c r="A25" s="42" t="s">
        <v>31</v>
      </c>
      <c r="B25" s="89">
        <v>144.51453100000001</v>
      </c>
      <c r="C25" s="89">
        <v>131.53265999999999</v>
      </c>
      <c r="D25" s="89">
        <v>127.226955</v>
      </c>
      <c r="E25" s="89">
        <v>850.72630000000004</v>
      </c>
      <c r="F25" s="89">
        <v>637.17302099999995</v>
      </c>
      <c r="G25" s="90">
        <f>IF(AND(F25&gt;0,E25&gt;0),(E25/F25%)-100,"x  ")</f>
        <v>33.515744069772865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4.5696620000000001</v>
      </c>
      <c r="C27" s="89">
        <v>4.3639000000000001</v>
      </c>
      <c r="D27" s="89">
        <v>4.8634490000000001</v>
      </c>
      <c r="E27" s="89">
        <v>31.328119000000001</v>
      </c>
      <c r="F27" s="89">
        <v>24.209527999999999</v>
      </c>
      <c r="G27" s="90">
        <f>IF(AND(F27&gt;0,E27&gt;0),(E27/F27%)-100,"x  ")</f>
        <v>29.404088340755749</v>
      </c>
    </row>
    <row r="28" spans="1:7" s="9" customFormat="1" ht="12" x14ac:dyDescent="0.2">
      <c r="A28" s="40" t="s">
        <v>34</v>
      </c>
      <c r="B28" s="89">
        <v>45.822994000000001</v>
      </c>
      <c r="C28" s="89">
        <v>34.705961000000002</v>
      </c>
      <c r="D28" s="89">
        <v>39.558186999999997</v>
      </c>
      <c r="E28" s="89">
        <v>253.38430600000001</v>
      </c>
      <c r="F28" s="89">
        <v>125.24224599999999</v>
      </c>
      <c r="G28" s="90">
        <f>IF(AND(F28&gt;0,E28&gt;0),(E28/F28%)-100,"x  ")</f>
        <v>102.31536409846882</v>
      </c>
    </row>
    <row r="29" spans="1:7" s="9" customFormat="1" ht="12" x14ac:dyDescent="0.2">
      <c r="A29" s="40" t="s">
        <v>122</v>
      </c>
      <c r="B29" s="89">
        <v>10.756318</v>
      </c>
      <c r="C29" s="89">
        <v>11.422886999999999</v>
      </c>
      <c r="D29" s="89">
        <v>7.1201990000000004</v>
      </c>
      <c r="E29" s="89">
        <v>62.611460999999998</v>
      </c>
      <c r="F29" s="89">
        <v>56.609063999999996</v>
      </c>
      <c r="G29" s="90">
        <f>IF(AND(F29&gt;0,E29&gt;0),(E29/F29%)-100,"x  ")</f>
        <v>10.603243678432847</v>
      </c>
    </row>
    <row r="30" spans="1:7" s="9" customFormat="1" ht="12" x14ac:dyDescent="0.2">
      <c r="A30" s="40" t="s">
        <v>123</v>
      </c>
      <c r="B30" s="89">
        <v>15.359908000000001</v>
      </c>
      <c r="C30" s="89">
        <v>11.497097</v>
      </c>
      <c r="D30" s="89">
        <v>10.706670000000001</v>
      </c>
      <c r="E30" s="89">
        <v>102.76349</v>
      </c>
      <c r="F30" s="89">
        <v>65.442308999999995</v>
      </c>
      <c r="G30" s="90">
        <f>IF(AND(F30&gt;0,E30&gt;0),(E30/F30%)-100,"x  ")</f>
        <v>57.029132330890121</v>
      </c>
    </row>
    <row r="31" spans="1:7" s="9" customFormat="1" ht="12" x14ac:dyDescent="0.2">
      <c r="A31" s="44" t="s">
        <v>35</v>
      </c>
      <c r="B31" s="89">
        <v>1724.083482</v>
      </c>
      <c r="C31" s="89">
        <v>1227.607673</v>
      </c>
      <c r="D31" s="89">
        <v>1295.4007939999999</v>
      </c>
      <c r="E31" s="89">
        <v>8992.3501959999994</v>
      </c>
      <c r="F31" s="89">
        <v>8109.754766</v>
      </c>
      <c r="G31" s="90">
        <f>IF(AND(F31&gt;0,E31&gt;0),(E31/F31%)-100,"x  ")</f>
        <v>10.883133404973776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164.646805</v>
      </c>
      <c r="C33" s="89">
        <v>177.91393500000001</v>
      </c>
      <c r="D33" s="89">
        <v>185.619304</v>
      </c>
      <c r="E33" s="89">
        <v>1071.1721359999999</v>
      </c>
      <c r="F33" s="89">
        <v>938.44812100000001</v>
      </c>
      <c r="G33" s="90">
        <f>IF(AND(F33&gt;0,E33&gt;0),(E33/F33%)-100,"x  ")</f>
        <v>14.142925115409753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17.937660000000001</v>
      </c>
      <c r="C35" s="89">
        <v>17.766991999999998</v>
      </c>
      <c r="D35" s="89">
        <v>18.995626000000001</v>
      </c>
      <c r="E35" s="89">
        <v>110.53160099999999</v>
      </c>
      <c r="F35" s="89">
        <v>110.93241</v>
      </c>
      <c r="G35" s="90">
        <f>IF(AND(F35&gt;0,E35&gt;0),(E35/F35%)-100,"x  ")</f>
        <v>-0.36130919719494159</v>
      </c>
    </row>
    <row r="36" spans="1:7" s="9" customFormat="1" ht="12" x14ac:dyDescent="0.2">
      <c r="A36" s="47" t="s">
        <v>37</v>
      </c>
      <c r="B36" s="89">
        <v>58.792656000000001</v>
      </c>
      <c r="C36" s="89">
        <v>55.413379999999997</v>
      </c>
      <c r="D36" s="89">
        <v>66.715040000000002</v>
      </c>
      <c r="E36" s="89">
        <v>371.483923</v>
      </c>
      <c r="F36" s="89">
        <v>327.88676600000002</v>
      </c>
      <c r="G36" s="90">
        <f>IF(AND(F36&gt;0,E36&gt;0),(E36/F36%)-100,"x  ")</f>
        <v>13.296406418549978</v>
      </c>
    </row>
    <row r="37" spans="1:7" s="9" customFormat="1" ht="12" x14ac:dyDescent="0.2">
      <c r="A37" s="47" t="s">
        <v>38</v>
      </c>
      <c r="B37" s="89">
        <v>31.219308999999999</v>
      </c>
      <c r="C37" s="89">
        <v>39.462485000000001</v>
      </c>
      <c r="D37" s="89">
        <v>40.419600000000003</v>
      </c>
      <c r="E37" s="89">
        <v>214.45640499999999</v>
      </c>
      <c r="F37" s="89">
        <v>163.19436999999999</v>
      </c>
      <c r="G37" s="90">
        <f>IF(AND(F37&gt;0,E37&gt;0),(E37/F37%)-100,"x  ")</f>
        <v>31.411644286503275</v>
      </c>
    </row>
    <row r="38" spans="1:7" s="9" customFormat="1" ht="12" x14ac:dyDescent="0.2">
      <c r="A38" s="45" t="s">
        <v>39</v>
      </c>
      <c r="B38" s="89">
        <v>1559.4366769999999</v>
      </c>
      <c r="C38" s="89">
        <v>1049.6937379999999</v>
      </c>
      <c r="D38" s="89">
        <v>1109.7814900000001</v>
      </c>
      <c r="E38" s="89">
        <v>7921.1780600000002</v>
      </c>
      <c r="F38" s="89">
        <v>7171.3066449999997</v>
      </c>
      <c r="G38" s="90">
        <f>IF(AND(F38&gt;0,E38&gt;0),(E38/F38%)-100,"x  ")</f>
        <v>10.456552091839882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1.200855</v>
      </c>
      <c r="C40" s="89">
        <v>1.425899</v>
      </c>
      <c r="D40" s="89">
        <v>3.3058800000000002</v>
      </c>
      <c r="E40" s="89">
        <v>14.003652000000001</v>
      </c>
      <c r="F40" s="89">
        <v>206.792936</v>
      </c>
      <c r="G40" s="90">
        <f t="shared" ref="G40:G51" si="0">IF(AND(F40&gt;0,E40&gt;0),(E40/F40%)-100,"x  ")</f>
        <v>-93.228176807741633</v>
      </c>
    </row>
    <row r="41" spans="1:7" s="9" customFormat="1" ht="12" x14ac:dyDescent="0.2">
      <c r="A41" s="47" t="s">
        <v>40</v>
      </c>
      <c r="B41" s="89">
        <v>29.220706</v>
      </c>
      <c r="C41" s="89">
        <v>28.814361999999999</v>
      </c>
      <c r="D41" s="89">
        <v>24.782606999999999</v>
      </c>
      <c r="E41" s="89">
        <v>177.41638900000001</v>
      </c>
      <c r="F41" s="89">
        <v>174.089643</v>
      </c>
      <c r="G41" s="90">
        <f t="shared" si="0"/>
        <v>1.910938492762611</v>
      </c>
    </row>
    <row r="42" spans="1:7" s="9" customFormat="1" ht="12" x14ac:dyDescent="0.2">
      <c r="A42" s="47" t="s">
        <v>41</v>
      </c>
      <c r="B42" s="89">
        <v>33.770119000000001</v>
      </c>
      <c r="C42" s="89">
        <v>34.746595999999997</v>
      </c>
      <c r="D42" s="89">
        <v>41.243616000000003</v>
      </c>
      <c r="E42" s="89">
        <v>216.275272</v>
      </c>
      <c r="F42" s="89">
        <v>189.353252</v>
      </c>
      <c r="G42" s="90">
        <f t="shared" si="0"/>
        <v>14.217880979408804</v>
      </c>
    </row>
    <row r="43" spans="1:7" s="9" customFormat="1" ht="12" x14ac:dyDescent="0.2">
      <c r="A43" s="47" t="s">
        <v>126</v>
      </c>
      <c r="B43" s="89">
        <v>79.444107000000002</v>
      </c>
      <c r="C43" s="89">
        <v>86.380799999999994</v>
      </c>
      <c r="D43" s="89">
        <v>85.134343000000001</v>
      </c>
      <c r="E43" s="89">
        <v>590.77482699999996</v>
      </c>
      <c r="F43" s="89">
        <v>575.86514599999998</v>
      </c>
      <c r="G43" s="90">
        <f t="shared" si="0"/>
        <v>2.5890924470014767</v>
      </c>
    </row>
    <row r="44" spans="1:7" s="9" customFormat="1" ht="12" x14ac:dyDescent="0.2">
      <c r="A44" s="47" t="s">
        <v>42</v>
      </c>
      <c r="B44" s="89">
        <v>44.529862000000001</v>
      </c>
      <c r="C44" s="89">
        <v>46.989113000000003</v>
      </c>
      <c r="D44" s="89">
        <v>46.346015000000001</v>
      </c>
      <c r="E44" s="89">
        <v>282.79020500000001</v>
      </c>
      <c r="F44" s="89">
        <v>260.12425100000002</v>
      </c>
      <c r="G44" s="90">
        <f t="shared" si="0"/>
        <v>8.7135105292431945</v>
      </c>
    </row>
    <row r="45" spans="1:7" s="9" customFormat="1" ht="12" x14ac:dyDescent="0.2">
      <c r="A45" s="47" t="s">
        <v>43</v>
      </c>
      <c r="B45" s="89">
        <v>124.719757</v>
      </c>
      <c r="C45" s="89">
        <v>160.508476</v>
      </c>
      <c r="D45" s="89">
        <v>116.630134</v>
      </c>
      <c r="E45" s="89">
        <v>876.83433400000001</v>
      </c>
      <c r="F45" s="89">
        <v>957.55317000000002</v>
      </c>
      <c r="G45" s="90">
        <f t="shared" si="0"/>
        <v>-8.4296975383622907</v>
      </c>
    </row>
    <row r="46" spans="1:7" s="9" customFormat="1" ht="12" x14ac:dyDescent="0.2">
      <c r="A46" s="47" t="s">
        <v>128</v>
      </c>
      <c r="B46" s="89">
        <v>260.25082900000001</v>
      </c>
      <c r="C46" s="89">
        <v>265.553697</v>
      </c>
      <c r="D46" s="89">
        <v>283.69370500000002</v>
      </c>
      <c r="E46" s="89">
        <v>1577.13843</v>
      </c>
      <c r="F46" s="89">
        <v>1448.9606550000001</v>
      </c>
      <c r="G46" s="90">
        <f t="shared" si="0"/>
        <v>8.8461874073454254</v>
      </c>
    </row>
    <row r="47" spans="1:7" s="9" customFormat="1" ht="12" x14ac:dyDescent="0.2">
      <c r="A47" s="47" t="s">
        <v>129</v>
      </c>
      <c r="B47" s="89">
        <v>14.589107</v>
      </c>
      <c r="C47" s="89">
        <v>14.168151</v>
      </c>
      <c r="D47" s="89">
        <v>15.239881</v>
      </c>
      <c r="E47" s="89">
        <v>80.792806999999996</v>
      </c>
      <c r="F47" s="89">
        <v>73.807084000000003</v>
      </c>
      <c r="G47" s="90">
        <f t="shared" si="0"/>
        <v>9.4648408003762796</v>
      </c>
    </row>
    <row r="48" spans="1:7" s="9" customFormat="1" ht="12" x14ac:dyDescent="0.2">
      <c r="A48" s="47" t="s">
        <v>130</v>
      </c>
      <c r="B48" s="89">
        <v>58.264271999999998</v>
      </c>
      <c r="C48" s="89">
        <v>70.579877999999994</v>
      </c>
      <c r="D48" s="89">
        <v>79.720523</v>
      </c>
      <c r="E48" s="89">
        <v>418.978589</v>
      </c>
      <c r="F48" s="89">
        <v>399.91455500000001</v>
      </c>
      <c r="G48" s="90">
        <f t="shared" si="0"/>
        <v>4.7670267965115585</v>
      </c>
    </row>
    <row r="49" spans="1:7" s="9" customFormat="1" ht="12" x14ac:dyDescent="0.2">
      <c r="A49" s="47" t="s">
        <v>127</v>
      </c>
      <c r="B49" s="89">
        <v>45.999116000000001</v>
      </c>
      <c r="C49" s="89">
        <v>47.036569999999998</v>
      </c>
      <c r="D49" s="89">
        <v>50.618468999999997</v>
      </c>
      <c r="E49" s="89">
        <v>318.60683999999998</v>
      </c>
      <c r="F49" s="89">
        <v>265.08137799999997</v>
      </c>
      <c r="G49" s="90">
        <f t="shared" si="0"/>
        <v>20.192086823994117</v>
      </c>
    </row>
    <row r="50" spans="1:7" s="9" customFormat="1" ht="12" x14ac:dyDescent="0.2">
      <c r="A50" s="47" t="s">
        <v>45</v>
      </c>
      <c r="B50" s="89">
        <v>71.097950999999995</v>
      </c>
      <c r="C50" s="89">
        <v>75.327676999999994</v>
      </c>
      <c r="D50" s="89">
        <v>66.571693999999994</v>
      </c>
      <c r="E50" s="89">
        <v>430.23928799999999</v>
      </c>
      <c r="F50" s="89">
        <v>414.78587199999998</v>
      </c>
      <c r="G50" s="90">
        <f t="shared" si="0"/>
        <v>3.7256370197681292</v>
      </c>
    </row>
    <row r="51" spans="1:7" s="9" customFormat="1" ht="12" x14ac:dyDescent="0.2">
      <c r="A51" s="47" t="s">
        <v>44</v>
      </c>
      <c r="B51" s="89">
        <v>55.514330999999999</v>
      </c>
      <c r="C51" s="89">
        <v>6.2399999999999997E-2</v>
      </c>
      <c r="D51" s="89">
        <v>108.85303500000001</v>
      </c>
      <c r="E51" s="89">
        <v>890.56922699999996</v>
      </c>
      <c r="F51" s="89">
        <v>386.09661299999999</v>
      </c>
      <c r="G51" s="90">
        <f t="shared" si="0"/>
        <v>130.65968387554852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35.308829000000003</v>
      </c>
      <c r="C53" s="89">
        <v>35.478262999999998</v>
      </c>
      <c r="D53" s="89">
        <v>39.240147</v>
      </c>
      <c r="E53" s="89">
        <v>193.88466</v>
      </c>
      <c r="F53" s="89">
        <v>233.87865600000001</v>
      </c>
      <c r="G53" s="90">
        <f>IF(AND(F53&gt;0,E53&gt;0),(E53/F53%)-100,"x  ")</f>
        <v>-17.100318893571881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2175.4245169999999</v>
      </c>
      <c r="C55" s="92">
        <v>1654.6371859999999</v>
      </c>
      <c r="D55" s="92">
        <v>1707.9411520000001</v>
      </c>
      <c r="E55" s="92">
        <v>11602.80248</v>
      </c>
      <c r="F55" s="92">
        <v>10242.054747</v>
      </c>
      <c r="G55" s="93">
        <f>IF(AND(F55&gt;0,E55&gt;0),(E55/F55%)-100,"x  ")</f>
        <v>13.285886148954404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185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102</v>
      </c>
      <c r="C4" s="94" t="s">
        <v>103</v>
      </c>
      <c r="D4" s="94" t="s">
        <v>104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1143.458725</v>
      </c>
      <c r="C8" s="89">
        <v>1128.286251</v>
      </c>
      <c r="D8" s="89">
        <v>1112.050197</v>
      </c>
      <c r="E8" s="89">
        <v>7334.3993440000004</v>
      </c>
      <c r="F8" s="89">
        <v>6717.1990070000002</v>
      </c>
      <c r="G8" s="90">
        <f>IF(AND(F8&gt;0,E8&gt;0),(E8/F8%)-100,"x  ")</f>
        <v>9.1883586649258859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975.42746799999998</v>
      </c>
      <c r="C10" s="89">
        <v>999.51487299999997</v>
      </c>
      <c r="D10" s="89">
        <v>974.08525899999995</v>
      </c>
      <c r="E10" s="89">
        <v>6110.8041489999996</v>
      </c>
      <c r="F10" s="89">
        <v>5849.5362530000002</v>
      </c>
      <c r="G10" s="90">
        <f>IF(AND(F10&gt;0,E10&gt;0),(E10/F10%)-100,"x  ")</f>
        <v>4.4664719509346611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549.00965699999995</v>
      </c>
      <c r="C12" s="104">
        <f>SUM(C14:C31)</f>
        <v>568.01321300000006</v>
      </c>
      <c r="D12" s="104">
        <f>SUM(D14:D31)</f>
        <v>534.42631300000005</v>
      </c>
      <c r="E12" s="104">
        <f>SUM(E14:E31)</f>
        <v>3327.5873939999992</v>
      </c>
      <c r="F12" s="104">
        <f>SUM(F14:F31)</f>
        <v>3275.7352500000002</v>
      </c>
      <c r="G12" s="105">
        <f>IF(AND(F12&gt;0,E12&gt;0),(E12/F12%)-100,"x  ")</f>
        <v>1.5829162017900842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91.744444000000001</v>
      </c>
      <c r="C14" s="89">
        <v>107.93078199999999</v>
      </c>
      <c r="D14" s="89">
        <v>88.911454000000006</v>
      </c>
      <c r="E14" s="89">
        <v>603.67927699999996</v>
      </c>
      <c r="F14" s="89">
        <v>628.140398</v>
      </c>
      <c r="G14" s="90">
        <f t="shared" ref="G14:G32" si="0">IF(AND(F14&gt;0,E14&gt;0),(E14/F14%)-100,"x  ")</f>
        <v>-3.8942123572825977</v>
      </c>
    </row>
    <row r="15" spans="1:7" ht="12.75" customHeight="1" x14ac:dyDescent="0.2">
      <c r="A15" s="55" t="s">
        <v>52</v>
      </c>
      <c r="B15" s="89">
        <v>81.675910999999999</v>
      </c>
      <c r="C15" s="89">
        <v>72.394622999999996</v>
      </c>
      <c r="D15" s="89">
        <v>87.952663000000001</v>
      </c>
      <c r="E15" s="89">
        <v>497.32552600000002</v>
      </c>
      <c r="F15" s="89">
        <v>513.43063800000004</v>
      </c>
      <c r="G15" s="90">
        <f t="shared" si="0"/>
        <v>-3.1367648924760942</v>
      </c>
    </row>
    <row r="16" spans="1:7" ht="12.75" customHeight="1" x14ac:dyDescent="0.2">
      <c r="A16" s="55" t="s">
        <v>53</v>
      </c>
      <c r="B16" s="89">
        <v>5.8048999999999999</v>
      </c>
      <c r="C16" s="89">
        <v>8.5298300000000005</v>
      </c>
      <c r="D16" s="89">
        <v>8.6768479999999997</v>
      </c>
      <c r="E16" s="89">
        <v>43.133808999999999</v>
      </c>
      <c r="F16" s="89">
        <v>34.268433999999999</v>
      </c>
      <c r="G16" s="90">
        <f t="shared" si="0"/>
        <v>25.870382638436297</v>
      </c>
    </row>
    <row r="17" spans="1:7" ht="12.75" customHeight="1" x14ac:dyDescent="0.2">
      <c r="A17" s="55" t="s">
        <v>54</v>
      </c>
      <c r="B17" s="89">
        <v>107.22605</v>
      </c>
      <c r="C17" s="89">
        <v>112.96073199999999</v>
      </c>
      <c r="D17" s="89">
        <v>110.630216</v>
      </c>
      <c r="E17" s="89">
        <v>659.54920800000002</v>
      </c>
      <c r="F17" s="89">
        <v>590.22453299999995</v>
      </c>
      <c r="G17" s="90">
        <f t="shared" si="0"/>
        <v>11.74547500552643</v>
      </c>
    </row>
    <row r="18" spans="1:7" ht="12.75" customHeight="1" x14ac:dyDescent="0.2">
      <c r="A18" s="55" t="s">
        <v>55</v>
      </c>
      <c r="B18" s="89">
        <v>88.598636999999997</v>
      </c>
      <c r="C18" s="89">
        <v>81.801443000000006</v>
      </c>
      <c r="D18" s="89">
        <v>67.596675000000005</v>
      </c>
      <c r="E18" s="89">
        <v>485.28755000000001</v>
      </c>
      <c r="F18" s="89">
        <v>464.28389299999998</v>
      </c>
      <c r="G18" s="90">
        <f t="shared" si="0"/>
        <v>4.5238823307617935</v>
      </c>
    </row>
    <row r="19" spans="1:7" ht="12.75" customHeight="1" x14ac:dyDescent="0.2">
      <c r="A19" s="55" t="s">
        <v>56</v>
      </c>
      <c r="B19" s="89">
        <v>11.136521999999999</v>
      </c>
      <c r="C19" s="89">
        <v>9.3065149999999992</v>
      </c>
      <c r="D19" s="89">
        <v>7.5868310000000001</v>
      </c>
      <c r="E19" s="89">
        <v>47.932727</v>
      </c>
      <c r="F19" s="89">
        <v>34.774562000000003</v>
      </c>
      <c r="G19" s="90">
        <f t="shared" si="0"/>
        <v>37.838478023102056</v>
      </c>
    </row>
    <row r="20" spans="1:7" ht="12.75" customHeight="1" x14ac:dyDescent="0.2">
      <c r="A20" s="55" t="s">
        <v>57</v>
      </c>
      <c r="B20" s="89">
        <v>14.029767</v>
      </c>
      <c r="C20" s="89">
        <v>13.327963</v>
      </c>
      <c r="D20" s="89">
        <v>10.873689000000001</v>
      </c>
      <c r="E20" s="89">
        <v>73.762602999999999</v>
      </c>
      <c r="F20" s="89">
        <v>76.175511999999998</v>
      </c>
      <c r="G20" s="90">
        <f t="shared" si="0"/>
        <v>-3.1675651881407845</v>
      </c>
    </row>
    <row r="21" spans="1:7" ht="12.75" customHeight="1" x14ac:dyDescent="0.2">
      <c r="A21" s="55" t="s">
        <v>58</v>
      </c>
      <c r="B21" s="89">
        <v>11.450438999999999</v>
      </c>
      <c r="C21" s="89">
        <v>11.205500000000001</v>
      </c>
      <c r="D21" s="89">
        <v>11.344874000000001</v>
      </c>
      <c r="E21" s="89">
        <v>66.016368999999997</v>
      </c>
      <c r="F21" s="89">
        <v>64.948954000000001</v>
      </c>
      <c r="G21" s="90">
        <f t="shared" si="0"/>
        <v>1.6434675760905861</v>
      </c>
    </row>
    <row r="22" spans="1:7" ht="12.75" customHeight="1" x14ac:dyDescent="0.2">
      <c r="A22" s="55" t="s">
        <v>59</v>
      </c>
      <c r="B22" s="89">
        <v>50.451827000000002</v>
      </c>
      <c r="C22" s="89">
        <v>63.175685999999999</v>
      </c>
      <c r="D22" s="89">
        <v>48.552236000000001</v>
      </c>
      <c r="E22" s="89">
        <v>322.376577</v>
      </c>
      <c r="F22" s="89">
        <v>295.75068199999998</v>
      </c>
      <c r="G22" s="90">
        <f t="shared" si="0"/>
        <v>9.0028177855562888</v>
      </c>
    </row>
    <row r="23" spans="1:7" ht="12.75" customHeight="1" x14ac:dyDescent="0.2">
      <c r="A23" s="55" t="s">
        <v>60</v>
      </c>
      <c r="B23" s="89">
        <v>17.479534000000001</v>
      </c>
      <c r="C23" s="89">
        <v>19.716518000000001</v>
      </c>
      <c r="D23" s="89">
        <v>21.894504000000001</v>
      </c>
      <c r="E23" s="89">
        <v>115.046577</v>
      </c>
      <c r="F23" s="89">
        <v>108.071263</v>
      </c>
      <c r="G23" s="90">
        <f t="shared" si="0"/>
        <v>6.4543652090010255</v>
      </c>
    </row>
    <row r="24" spans="1:7" ht="12.75" customHeight="1" x14ac:dyDescent="0.2">
      <c r="A24" s="55" t="s">
        <v>61</v>
      </c>
      <c r="B24" s="89">
        <v>46.527816999999999</v>
      </c>
      <c r="C24" s="89">
        <v>45.351737999999997</v>
      </c>
      <c r="D24" s="89">
        <v>48.042954000000002</v>
      </c>
      <c r="E24" s="89">
        <v>280.418385</v>
      </c>
      <c r="F24" s="89">
        <v>313.10378600000001</v>
      </c>
      <c r="G24" s="90">
        <f t="shared" si="0"/>
        <v>-10.439158662872259</v>
      </c>
    </row>
    <row r="25" spans="1:7" ht="12.75" customHeight="1" x14ac:dyDescent="0.2">
      <c r="A25" s="55" t="s">
        <v>71</v>
      </c>
      <c r="B25" s="89">
        <v>4.4004310000000002</v>
      </c>
      <c r="C25" s="89">
        <v>4.63558</v>
      </c>
      <c r="D25" s="89">
        <v>3.7333340000000002</v>
      </c>
      <c r="E25" s="89">
        <v>23.666381999999999</v>
      </c>
      <c r="F25" s="89">
        <v>23.317793000000002</v>
      </c>
      <c r="G25" s="90">
        <f t="shared" si="0"/>
        <v>1.4949485142097245</v>
      </c>
    </row>
    <row r="26" spans="1:7" ht="12.75" customHeight="1" x14ac:dyDescent="0.2">
      <c r="A26" s="55" t="s">
        <v>72</v>
      </c>
      <c r="B26" s="89">
        <v>2.6132870000000001</v>
      </c>
      <c r="C26" s="89">
        <v>2.7863259999999999</v>
      </c>
      <c r="D26" s="89">
        <v>2.988591</v>
      </c>
      <c r="E26" s="89">
        <v>16.128339</v>
      </c>
      <c r="F26" s="89">
        <v>16.494544000000001</v>
      </c>
      <c r="G26" s="90">
        <f t="shared" si="0"/>
        <v>-2.220158374793499</v>
      </c>
    </row>
    <row r="27" spans="1:7" ht="12.75" customHeight="1" x14ac:dyDescent="0.2">
      <c r="A27" s="55" t="s">
        <v>73</v>
      </c>
      <c r="B27" s="89">
        <v>4.0241860000000003</v>
      </c>
      <c r="C27" s="89">
        <v>3.6265740000000002</v>
      </c>
      <c r="D27" s="89">
        <v>3.8811650000000002</v>
      </c>
      <c r="E27" s="89">
        <v>22.127599</v>
      </c>
      <c r="F27" s="89">
        <v>27.127569000000001</v>
      </c>
      <c r="G27" s="90">
        <f t="shared" si="0"/>
        <v>-18.431323499720904</v>
      </c>
    </row>
    <row r="28" spans="1:7" ht="12.75" customHeight="1" x14ac:dyDescent="0.2">
      <c r="A28" s="55" t="s">
        <v>64</v>
      </c>
      <c r="B28" s="89">
        <v>4.5353219999999999</v>
      </c>
      <c r="C28" s="89">
        <v>3.6708789999999998</v>
      </c>
      <c r="D28" s="89">
        <v>4.5476010000000002</v>
      </c>
      <c r="E28" s="89">
        <v>25.658427</v>
      </c>
      <c r="F28" s="89">
        <v>26.866683999999999</v>
      </c>
      <c r="G28" s="90">
        <f t="shared" si="0"/>
        <v>-4.4972315898754118</v>
      </c>
    </row>
    <row r="29" spans="1:7" ht="12.75" customHeight="1" x14ac:dyDescent="0.2">
      <c r="A29" s="55" t="s">
        <v>65</v>
      </c>
      <c r="B29" s="89">
        <v>5.5523030000000002</v>
      </c>
      <c r="C29" s="89">
        <v>5.6834870000000004</v>
      </c>
      <c r="D29" s="89">
        <v>5.9367489999999998</v>
      </c>
      <c r="E29" s="89">
        <v>34.873499000000002</v>
      </c>
      <c r="F29" s="89">
        <v>46.916274999999999</v>
      </c>
      <c r="G29" s="90">
        <f t="shared" si="0"/>
        <v>-25.668653361759851</v>
      </c>
    </row>
    <row r="30" spans="1:7" ht="12.75" customHeight="1" x14ac:dyDescent="0.2">
      <c r="A30" s="55" t="s">
        <v>62</v>
      </c>
      <c r="B30" s="89">
        <v>0.53041400000000005</v>
      </c>
      <c r="C30" s="89">
        <v>0.42411799999999999</v>
      </c>
      <c r="D30" s="89">
        <v>0.39827200000000001</v>
      </c>
      <c r="E30" s="89">
        <v>3.8554970000000002</v>
      </c>
      <c r="F30" s="89">
        <v>3.3401839999999998</v>
      </c>
      <c r="G30" s="90">
        <f t="shared" si="0"/>
        <v>15.427683025845312</v>
      </c>
    </row>
    <row r="31" spans="1:7" ht="12.75" customHeight="1" x14ac:dyDescent="0.2">
      <c r="A31" s="55" t="s">
        <v>63</v>
      </c>
      <c r="B31" s="89">
        <v>1.2278659999999999</v>
      </c>
      <c r="C31" s="89">
        <v>1.4849190000000001</v>
      </c>
      <c r="D31" s="89">
        <v>0.87765700000000002</v>
      </c>
      <c r="E31" s="89">
        <v>6.7490430000000003</v>
      </c>
      <c r="F31" s="89">
        <v>8.4995460000000005</v>
      </c>
      <c r="G31" s="90">
        <f t="shared" si="0"/>
        <v>-20.59525296998217</v>
      </c>
    </row>
    <row r="32" spans="1:7" ht="12.75" customHeight="1" x14ac:dyDescent="0.2">
      <c r="A32" s="56" t="s">
        <v>66</v>
      </c>
      <c r="B32" s="104">
        <f>B10-B12</f>
        <v>426.41781100000003</v>
      </c>
      <c r="C32" s="104">
        <f>C10-C12</f>
        <v>431.5016599999999</v>
      </c>
      <c r="D32" s="104">
        <f>D10-D12</f>
        <v>439.6589459999999</v>
      </c>
      <c r="E32" s="104">
        <f>E10-E12</f>
        <v>2783.2167550000004</v>
      </c>
      <c r="F32" s="104">
        <f>F10-F12</f>
        <v>2573.801003</v>
      </c>
      <c r="G32" s="105">
        <f t="shared" si="0"/>
        <v>8.136439132470116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94.954888999999994</v>
      </c>
      <c r="C34" s="89">
        <v>84.767387999999997</v>
      </c>
      <c r="D34" s="89">
        <v>89.750427999999999</v>
      </c>
      <c r="E34" s="89">
        <v>690.62197600000002</v>
      </c>
      <c r="F34" s="89">
        <v>540.93638399999998</v>
      </c>
      <c r="G34" s="90">
        <f t="shared" ref="G34:G43" si="1">IF(AND(F34&gt;0,E34&gt;0),(E34/F34%)-100,"x  ")</f>
        <v>27.671570341254764</v>
      </c>
    </row>
    <row r="35" spans="1:7" ht="12.75" customHeight="1" x14ac:dyDescent="0.2">
      <c r="A35" s="55" t="s">
        <v>68</v>
      </c>
      <c r="B35" s="89">
        <v>145.88032799999999</v>
      </c>
      <c r="C35" s="89">
        <v>144.29320200000001</v>
      </c>
      <c r="D35" s="89">
        <v>145.30425199999999</v>
      </c>
      <c r="E35" s="89">
        <v>880.01039500000002</v>
      </c>
      <c r="F35" s="89">
        <v>857.61352099999999</v>
      </c>
      <c r="G35" s="90">
        <f t="shared" si="1"/>
        <v>2.6115346192168971</v>
      </c>
    </row>
    <row r="36" spans="1:7" ht="12.75" customHeight="1" x14ac:dyDescent="0.2">
      <c r="A36" s="55" t="s">
        <v>69</v>
      </c>
      <c r="B36" s="89">
        <v>73.238913999999994</v>
      </c>
      <c r="C36" s="89">
        <v>79.450672999999995</v>
      </c>
      <c r="D36" s="89">
        <v>77.055166</v>
      </c>
      <c r="E36" s="89">
        <v>473.95659599999999</v>
      </c>
      <c r="F36" s="89">
        <v>451.35531400000002</v>
      </c>
      <c r="G36" s="90">
        <f t="shared" si="1"/>
        <v>5.0074257018717674</v>
      </c>
    </row>
    <row r="37" spans="1:7" ht="12.75" customHeight="1" x14ac:dyDescent="0.2">
      <c r="A37" s="55" t="s">
        <v>70</v>
      </c>
      <c r="B37" s="89">
        <v>50.390923000000001</v>
      </c>
      <c r="C37" s="89">
        <v>52.254621999999998</v>
      </c>
      <c r="D37" s="89">
        <v>45.366114000000003</v>
      </c>
      <c r="E37" s="89">
        <v>326.82532300000003</v>
      </c>
      <c r="F37" s="89">
        <v>288.11824799999999</v>
      </c>
      <c r="G37" s="90">
        <f t="shared" si="1"/>
        <v>13.434440639802872</v>
      </c>
    </row>
    <row r="38" spans="1:7" ht="12.75" customHeight="1" x14ac:dyDescent="0.2">
      <c r="A38" s="55" t="s">
        <v>74</v>
      </c>
      <c r="B38" s="89">
        <v>27.288885000000001</v>
      </c>
      <c r="C38" s="89">
        <v>29.941959000000001</v>
      </c>
      <c r="D38" s="89">
        <v>40.230038999999998</v>
      </c>
      <c r="E38" s="89">
        <v>181.22462200000001</v>
      </c>
      <c r="F38" s="89">
        <v>180.788411</v>
      </c>
      <c r="G38" s="90">
        <f t="shared" si="1"/>
        <v>0.24128261185946087</v>
      </c>
    </row>
    <row r="39" spans="1:7" ht="12.75" customHeight="1" x14ac:dyDescent="0.2">
      <c r="A39" s="55" t="s">
        <v>156</v>
      </c>
      <c r="B39" s="89">
        <v>3.5544180000000001</v>
      </c>
      <c r="C39" s="89">
        <v>6.017881</v>
      </c>
      <c r="D39" s="89">
        <v>3.7163409999999999</v>
      </c>
      <c r="E39" s="89">
        <v>22.172481999999999</v>
      </c>
      <c r="F39" s="89">
        <v>26.897424000000001</v>
      </c>
      <c r="G39" s="90">
        <f t="shared" si="1"/>
        <v>-17.566522355449365</v>
      </c>
    </row>
    <row r="40" spans="1:7" ht="12.75" customHeight="1" x14ac:dyDescent="0.2">
      <c r="A40" s="55" t="s">
        <v>75</v>
      </c>
      <c r="B40" s="89">
        <v>18.585360000000001</v>
      </c>
      <c r="C40" s="89">
        <v>23.228103999999998</v>
      </c>
      <c r="D40" s="89">
        <v>22.869059</v>
      </c>
      <c r="E40" s="89">
        <v>124.77616999999999</v>
      </c>
      <c r="F40" s="89">
        <v>140.75509500000001</v>
      </c>
      <c r="G40" s="90">
        <f t="shared" si="1"/>
        <v>-11.35228888162095</v>
      </c>
    </row>
    <row r="41" spans="1:7" ht="12.75" customHeight="1" x14ac:dyDescent="0.2">
      <c r="A41" s="55" t="s">
        <v>76</v>
      </c>
      <c r="B41" s="89">
        <v>8.5239639999999994</v>
      </c>
      <c r="C41" s="89">
        <v>7.7987080000000004</v>
      </c>
      <c r="D41" s="89">
        <v>10.651472999999999</v>
      </c>
      <c r="E41" s="89">
        <v>57.825397000000002</v>
      </c>
      <c r="F41" s="89">
        <v>60.82188</v>
      </c>
      <c r="G41" s="90">
        <f t="shared" si="1"/>
        <v>-4.9266530399915212</v>
      </c>
    </row>
    <row r="42" spans="1:7" ht="12.75" customHeight="1" x14ac:dyDescent="0.2">
      <c r="A42" s="55" t="s">
        <v>77</v>
      </c>
      <c r="B42" s="89">
        <v>4.0001300000000004</v>
      </c>
      <c r="C42" s="89">
        <v>3.749123</v>
      </c>
      <c r="D42" s="89">
        <v>4.7160739999999999</v>
      </c>
      <c r="E42" s="89">
        <v>25.803794</v>
      </c>
      <c r="F42" s="89">
        <v>26.514726</v>
      </c>
      <c r="G42" s="90">
        <f t="shared" si="1"/>
        <v>-2.6812722862005103</v>
      </c>
    </row>
    <row r="43" spans="1:7" ht="12.75" customHeight="1" x14ac:dyDescent="0.2">
      <c r="A43" s="58" t="s">
        <v>78</v>
      </c>
      <c r="B43" s="89">
        <f>B8-B10</f>
        <v>168.03125699999998</v>
      </c>
      <c r="C43" s="89">
        <f>C8-C10</f>
        <v>128.77137800000003</v>
      </c>
      <c r="D43" s="89">
        <f>D8-D10</f>
        <v>137.96493800000007</v>
      </c>
      <c r="E43" s="89">
        <f>E8-E10</f>
        <v>1223.5951950000008</v>
      </c>
      <c r="F43" s="89">
        <f>F8-F10</f>
        <v>867.66275399999995</v>
      </c>
      <c r="G43" s="90">
        <f t="shared" si="1"/>
        <v>41.021979952363012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19.106408999999999</v>
      </c>
      <c r="C45" s="89">
        <v>18.168576999999999</v>
      </c>
      <c r="D45" s="89">
        <v>18.138383000000001</v>
      </c>
      <c r="E45" s="89">
        <v>112.257267</v>
      </c>
      <c r="F45" s="89">
        <v>294.33046000000002</v>
      </c>
      <c r="G45" s="90">
        <f>IF(AND(F45&gt;0,E45&gt;0),(E45/F45%)-100,"x  ")</f>
        <v>-61.860125859892314</v>
      </c>
    </row>
    <row r="46" spans="1:7" ht="12.75" customHeight="1" x14ac:dyDescent="0.2">
      <c r="A46" s="56" t="s">
        <v>80</v>
      </c>
      <c r="B46" s="89">
        <v>24.350928</v>
      </c>
      <c r="C46" s="89">
        <v>28.134464999999999</v>
      </c>
      <c r="D46" s="89">
        <v>28.032371999999999</v>
      </c>
      <c r="E46" s="89">
        <v>573.15529000000004</v>
      </c>
      <c r="F46" s="89">
        <v>133.43413699999999</v>
      </c>
      <c r="G46" s="90">
        <f>IF(AND(F46&gt;0,E46&gt;0),(E46/F46%)-100,"x  ")</f>
        <v>329.54172214566057</v>
      </c>
    </row>
    <row r="47" spans="1:7" ht="12.75" customHeight="1" x14ac:dyDescent="0.2">
      <c r="A47" s="56" t="s">
        <v>81</v>
      </c>
      <c r="B47" s="89">
        <v>40.457225000000001</v>
      </c>
      <c r="C47" s="89">
        <v>51.806787999999997</v>
      </c>
      <c r="D47" s="89">
        <v>40.098616999999997</v>
      </c>
      <c r="E47" s="89">
        <v>266.02350899999999</v>
      </c>
      <c r="F47" s="89">
        <v>261.075716</v>
      </c>
      <c r="G47" s="90">
        <f>IF(AND(F47&gt;0,E47&gt;0),(E47/F47%)-100,"x  ")</f>
        <v>1.8951563461382932</v>
      </c>
    </row>
    <row r="48" spans="1:7" ht="12.75" customHeight="1" x14ac:dyDescent="0.2">
      <c r="A48" s="56" t="s">
        <v>82</v>
      </c>
      <c r="B48" s="89">
        <v>71.882565999999997</v>
      </c>
      <c r="C48" s="89">
        <v>16.016166999999999</v>
      </c>
      <c r="D48" s="89">
        <v>35.387295999999999</v>
      </c>
      <c r="E48" s="89">
        <v>185.63423599999999</v>
      </c>
      <c r="F48" s="89">
        <v>103.485359</v>
      </c>
      <c r="G48" s="90">
        <f>IF(AND(F48&gt;0,E48&gt;0),(E48/F48%)-100,"x  ")</f>
        <v>79.382124963203722</v>
      </c>
    </row>
    <row r="49" spans="1:7" ht="12.75" customHeight="1" x14ac:dyDescent="0.2">
      <c r="A49" s="57" t="s">
        <v>83</v>
      </c>
      <c r="B49" s="89">
        <v>623.58663200000001</v>
      </c>
      <c r="C49" s="89">
        <v>52.938564999999997</v>
      </c>
      <c r="D49" s="89">
        <v>42.043413000000001</v>
      </c>
      <c r="E49" s="89">
        <v>1219.055977</v>
      </c>
      <c r="F49" s="89">
        <v>848.41178400000001</v>
      </c>
      <c r="G49" s="90">
        <f>IF(AND(F49&gt;0,E49&gt;0),(E49/F49%)-100,"x  ")</f>
        <v>43.686827551183569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12.017177</v>
      </c>
      <c r="C51" s="89">
        <v>2.9507370000000002</v>
      </c>
      <c r="D51" s="89">
        <v>5.3830080000000002</v>
      </c>
      <c r="E51" s="89">
        <v>370.906747</v>
      </c>
      <c r="F51" s="89">
        <v>29.445404</v>
      </c>
      <c r="G51" s="90">
        <f>IF(AND(F51&gt;0,E51&gt;0),(E51/F51%)-100,"x  ")</f>
        <v>1159.6422416211374</v>
      </c>
    </row>
    <row r="52" spans="1:7" ht="12.75" customHeight="1" x14ac:dyDescent="0.2">
      <c r="A52" s="58" t="s">
        <v>131</v>
      </c>
      <c r="B52" s="89">
        <v>11.540658000000001</v>
      </c>
      <c r="C52" s="89">
        <v>1.407753</v>
      </c>
      <c r="D52" s="89">
        <v>1.5697509999999999</v>
      </c>
      <c r="E52" s="89">
        <v>37.318761000000002</v>
      </c>
      <c r="F52" s="89">
        <v>8.1817039999999999</v>
      </c>
      <c r="G52" s="90">
        <f>IF(AND(F52&gt;0,E52&gt;0),(E52/F52%)-100,"x  ")</f>
        <v>356.12455547157418</v>
      </c>
    </row>
    <row r="53" spans="1:7" ht="12.75" customHeight="1" x14ac:dyDescent="0.2">
      <c r="A53" s="58" t="s">
        <v>85</v>
      </c>
      <c r="B53" s="89">
        <v>7.9611850000000004</v>
      </c>
      <c r="C53" s="89">
        <v>10.308242999999999</v>
      </c>
      <c r="D53" s="89">
        <v>7.8922569999999999</v>
      </c>
      <c r="E53" s="89">
        <v>71.259156000000004</v>
      </c>
      <c r="F53" s="89">
        <v>42.2102</v>
      </c>
      <c r="G53" s="90">
        <f>IF(AND(F53&gt;0,E53&gt;0),(E53/F53%)-100,"x  ")</f>
        <v>68.819754466929822</v>
      </c>
    </row>
    <row r="54" spans="1:7" ht="12.75" customHeight="1" x14ac:dyDescent="0.2">
      <c r="A54" s="59" t="s">
        <v>86</v>
      </c>
      <c r="B54" s="89">
        <v>157.06033400000001</v>
      </c>
      <c r="C54" s="89">
        <v>182.193285</v>
      </c>
      <c r="D54" s="89">
        <v>278.89972</v>
      </c>
      <c r="E54" s="89">
        <v>1385.603134</v>
      </c>
      <c r="F54" s="89">
        <v>1261.369297</v>
      </c>
      <c r="G54" s="90">
        <f>IF(AND(F54&gt;0,E54&gt;0),(E54/F54%)-100,"x  ")</f>
        <v>9.8491248594264817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129.233914</v>
      </c>
      <c r="C56" s="89">
        <v>147.57480000000001</v>
      </c>
      <c r="D56" s="89">
        <v>139.20482000000001</v>
      </c>
      <c r="E56" s="89">
        <v>883.32626100000004</v>
      </c>
      <c r="F56" s="89">
        <v>929.94665899999995</v>
      </c>
      <c r="G56" s="90">
        <f>IF(AND(F56&gt;0,E56&gt;0),(E56/F56%)-100,"x  ")</f>
        <v>-5.0132335600982003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110.28896</v>
      </c>
      <c r="C58" s="89">
        <v>128.30320599999999</v>
      </c>
      <c r="D58" s="89">
        <v>118.233018</v>
      </c>
      <c r="E58" s="89">
        <v>767.69565899999998</v>
      </c>
      <c r="F58" s="89">
        <v>736.15468399999997</v>
      </c>
      <c r="G58" s="90">
        <f>IF(AND(F58&gt;0,E58&gt;0),(E58/F58%)-100,"x  ")</f>
        <v>4.2845580807307613</v>
      </c>
    </row>
    <row r="59" spans="1:7" ht="12.75" customHeight="1" x14ac:dyDescent="0.2">
      <c r="A59" s="53" t="s">
        <v>89</v>
      </c>
      <c r="B59" s="89">
        <v>12.885918</v>
      </c>
      <c r="C59" s="89">
        <v>11.827228</v>
      </c>
      <c r="D59" s="89">
        <v>12.63486</v>
      </c>
      <c r="E59" s="89">
        <v>72.094633000000002</v>
      </c>
      <c r="F59" s="89">
        <v>145.76515900000001</v>
      </c>
      <c r="G59" s="90">
        <f>IF(AND(F59&gt;0,E59&gt;0),(E59/F59%)-100,"x  ")</f>
        <v>-50.540558872508079</v>
      </c>
    </row>
    <row r="60" spans="1:7" ht="12.75" customHeight="1" x14ac:dyDescent="0.2">
      <c r="A60" s="52" t="s">
        <v>132</v>
      </c>
      <c r="B60" s="95">
        <v>22.471755999999999</v>
      </c>
      <c r="C60" s="89">
        <v>29.404554999999998</v>
      </c>
      <c r="D60" s="89">
        <v>29.379508999999999</v>
      </c>
      <c r="E60" s="89">
        <v>151.50053700000001</v>
      </c>
      <c r="F60" s="89">
        <v>142.91077799999999</v>
      </c>
      <c r="G60" s="90">
        <f>IF(AND(F60&gt;0,E60&gt;0),(E60/F60%)-100,"x  ")</f>
        <v>6.0105746537885523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9.2252919999999996</v>
      </c>
      <c r="C62" s="89">
        <v>11.698154000000001</v>
      </c>
      <c r="D62" s="89">
        <v>13.688847000000001</v>
      </c>
      <c r="E62" s="89">
        <v>69.152310999999997</v>
      </c>
      <c r="F62" s="89">
        <v>76.613384999999994</v>
      </c>
      <c r="G62" s="90">
        <f>IF(AND(F62&gt;0,E62&gt;0),(E62/F62%)-100,"x  ")</f>
        <v>-9.7386037700853336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238.944965</v>
      </c>
      <c r="C64" s="89">
        <v>275.87585999999999</v>
      </c>
      <c r="D64" s="89">
        <v>258.02773500000001</v>
      </c>
      <c r="E64" s="89">
        <v>1582.8607850000001</v>
      </c>
      <c r="F64" s="89">
        <v>1328.135323</v>
      </c>
      <c r="G64" s="90">
        <f>IF(AND(F64&gt;0,E64&gt;0),(E64/F64%)-100,"x  ")</f>
        <v>19.179179831210618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33.482106999999999</v>
      </c>
      <c r="C66" s="89">
        <v>39.133479999999999</v>
      </c>
      <c r="D66" s="89">
        <v>35.228116999999997</v>
      </c>
      <c r="E66" s="89">
        <v>211.19980799999999</v>
      </c>
      <c r="F66" s="89">
        <v>193.558527</v>
      </c>
      <c r="G66" s="90">
        <f t="shared" ref="G66:G71" si="2">IF(AND(F66&gt;0,E66&gt;0),(E66/F66%)-100,"x  ")</f>
        <v>9.114184362438337</v>
      </c>
    </row>
    <row r="67" spans="1:7" ht="12.75" customHeight="1" x14ac:dyDescent="0.2">
      <c r="A67" s="58" t="s">
        <v>186</v>
      </c>
      <c r="B67" s="89">
        <v>65.762739999999994</v>
      </c>
      <c r="C67" s="89">
        <v>90.192779999999999</v>
      </c>
      <c r="D67" s="89">
        <v>84.734739000000005</v>
      </c>
      <c r="E67" s="89">
        <v>527.04958299999998</v>
      </c>
      <c r="F67" s="89">
        <v>437.053406</v>
      </c>
      <c r="G67" s="90">
        <f t="shared" si="2"/>
        <v>20.591574339544223</v>
      </c>
    </row>
    <row r="68" spans="1:7" ht="12.75" customHeight="1" x14ac:dyDescent="0.2">
      <c r="A68" s="58" t="s">
        <v>93</v>
      </c>
      <c r="B68" s="89">
        <v>16.551086999999999</v>
      </c>
      <c r="C68" s="89">
        <v>20.125845999999999</v>
      </c>
      <c r="D68" s="89">
        <v>28.226728999999999</v>
      </c>
      <c r="E68" s="89">
        <v>138.48383999999999</v>
      </c>
      <c r="F68" s="89">
        <v>200.52732399999999</v>
      </c>
      <c r="G68" s="90">
        <f t="shared" si="2"/>
        <v>-30.940164543361675</v>
      </c>
    </row>
    <row r="69" spans="1:7" ht="12.75" customHeight="1" x14ac:dyDescent="0.2">
      <c r="A69" s="58" t="s">
        <v>94</v>
      </c>
      <c r="B69" s="89">
        <v>21.163181000000002</v>
      </c>
      <c r="C69" s="89">
        <v>19.308999</v>
      </c>
      <c r="D69" s="89">
        <v>19.200268999999999</v>
      </c>
      <c r="E69" s="89">
        <v>118.400617</v>
      </c>
      <c r="F69" s="89">
        <v>100.31006600000001</v>
      </c>
      <c r="G69" s="90">
        <f t="shared" si="2"/>
        <v>18.034631738752907</v>
      </c>
    </row>
    <row r="70" spans="1:7" ht="12.75" customHeight="1" x14ac:dyDescent="0.2">
      <c r="A70" s="60" t="s">
        <v>133</v>
      </c>
      <c r="B70" s="89">
        <v>43.852321000000003</v>
      </c>
      <c r="C70" s="89">
        <v>9.5619259999999997</v>
      </c>
      <c r="D70" s="89">
        <v>24.334149</v>
      </c>
      <c r="E70" s="89">
        <v>143.409831</v>
      </c>
      <c r="F70" s="89">
        <v>55.831254000000001</v>
      </c>
      <c r="G70" s="90">
        <f t="shared" si="2"/>
        <v>156.86299469469196</v>
      </c>
    </row>
    <row r="71" spans="1:7" ht="12.75" customHeight="1" x14ac:dyDescent="0.2">
      <c r="A71" s="61" t="s">
        <v>95</v>
      </c>
      <c r="B71" s="89">
        <v>9.5763759999999998</v>
      </c>
      <c r="C71" s="89">
        <v>13.096384</v>
      </c>
      <c r="D71" s="89">
        <v>10.567565</v>
      </c>
      <c r="E71" s="89">
        <v>62.741796000000001</v>
      </c>
      <c r="F71" s="89">
        <v>72.049171000000001</v>
      </c>
      <c r="G71" s="90">
        <f t="shared" si="2"/>
        <v>-12.918087565504393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8.4109569999999998</v>
      </c>
      <c r="C73" s="89">
        <v>10.058923999999999</v>
      </c>
      <c r="D73" s="89">
        <v>9.0129990000000006</v>
      </c>
      <c r="E73" s="89">
        <v>52.408202000000003</v>
      </c>
      <c r="F73" s="89">
        <v>62.072757000000003</v>
      </c>
      <c r="G73" s="90">
        <f>IF(AND(F73&gt;0,E73&gt;0),(E73/F73%)-100,"x  ")</f>
        <v>-15.569720868045209</v>
      </c>
    </row>
    <row r="74" spans="1:7" ht="24" x14ac:dyDescent="0.2">
      <c r="A74" s="63" t="s">
        <v>111</v>
      </c>
      <c r="B74" s="89">
        <v>2.797485</v>
      </c>
      <c r="C74" s="89">
        <v>2.2468409999999999</v>
      </c>
      <c r="D74" s="89">
        <v>6.3525219999999996</v>
      </c>
      <c r="E74" s="89">
        <v>18.141444</v>
      </c>
      <c r="F74" s="89">
        <v>14.890165</v>
      </c>
      <c r="G74" s="90">
        <f>IF(AND(F74&gt;0,E74&gt;0),(E74/F74%)-100,"x  ")</f>
        <v>21.835077045821862</v>
      </c>
    </row>
    <row r="75" spans="1:7" x14ac:dyDescent="0.2">
      <c r="A75" s="64" t="s">
        <v>46</v>
      </c>
      <c r="B75" s="96">
        <v>2175.4245169999999</v>
      </c>
      <c r="C75" s="92">
        <v>1654.6371859999999</v>
      </c>
      <c r="D75" s="92">
        <v>1707.9411520000001</v>
      </c>
      <c r="E75" s="92">
        <v>11602.80248</v>
      </c>
      <c r="F75" s="92">
        <v>10242.054747</v>
      </c>
      <c r="G75" s="93">
        <f>IF(AND(F75&gt;0,E75&gt;0),(E75/F75%)-100,"x  ")</f>
        <v>13.285886148954404</v>
      </c>
    </row>
    <row r="77" spans="1:7" x14ac:dyDescent="0.2">
      <c r="A77" s="34" t="s">
        <v>157</v>
      </c>
    </row>
    <row r="78" spans="1:7" x14ac:dyDescent="0.2">
      <c r="A78" s="34" t="s">
        <v>185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2/17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B43" sqref="B43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11587.538256</v>
      </c>
      <c r="C9" s="98"/>
      <c r="D9" s="97">
        <v>10242.054747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2017</v>
      </c>
      <c r="C10" s="20">
        <v>2017</v>
      </c>
      <c r="D10" s="12">
        <v>2016</v>
      </c>
      <c r="E10" s="12">
        <v>2016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880.01039500000002</v>
      </c>
      <c r="C11" s="82">
        <f t="shared" ref="C11:C25" si="0">IF(B$8&gt;0,B11/B$8*100,0)</f>
        <v>0</v>
      </c>
      <c r="D11" s="83">
        <v>857.61352099999999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177</v>
      </c>
      <c r="B12" s="81">
        <v>767.69565899999998</v>
      </c>
      <c r="C12" s="84">
        <f t="shared" si="0"/>
        <v>0</v>
      </c>
      <c r="D12" s="83">
        <v>736.15468399999997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178</v>
      </c>
      <c r="B13" s="81">
        <v>690.62197600000002</v>
      </c>
      <c r="C13" s="84">
        <f t="shared" si="0"/>
        <v>0</v>
      </c>
      <c r="D13" s="83">
        <v>540.93638399999998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1">
        <v>659.54920800000002</v>
      </c>
      <c r="C14" s="84">
        <f t="shared" si="0"/>
        <v>0</v>
      </c>
      <c r="D14" s="83">
        <v>590.22453299999995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620.61376499999994</v>
      </c>
      <c r="C15" s="84">
        <f t="shared" si="0"/>
        <v>0</v>
      </c>
      <c r="D15" s="83">
        <v>642.449701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180</v>
      </c>
      <c r="B16" s="81">
        <v>603.67927699999996</v>
      </c>
      <c r="C16" s="84">
        <f t="shared" si="0"/>
        <v>0</v>
      </c>
      <c r="D16" s="83">
        <v>628.140398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181</v>
      </c>
      <c r="B17" s="81">
        <v>573.15529000000004</v>
      </c>
      <c r="C17" s="84">
        <f t="shared" si="0"/>
        <v>0</v>
      </c>
      <c r="D17" s="83">
        <v>133.43413699999999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52</v>
      </c>
      <c r="B18" s="81">
        <v>497.32552600000002</v>
      </c>
      <c r="C18" s="84">
        <f t="shared" si="0"/>
        <v>0</v>
      </c>
      <c r="D18" s="83">
        <v>513.43063800000004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55</v>
      </c>
      <c r="B19" s="81">
        <v>485.28755000000001</v>
      </c>
      <c r="C19" s="84">
        <f t="shared" si="0"/>
        <v>0</v>
      </c>
      <c r="D19" s="83">
        <v>464.28389299999998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182</v>
      </c>
      <c r="B20" s="81">
        <v>479.02060399999999</v>
      </c>
      <c r="C20" s="84">
        <f t="shared" si="0"/>
        <v>0</v>
      </c>
      <c r="D20" s="83">
        <v>398.95283999999998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69</v>
      </c>
      <c r="B21" s="81">
        <v>473.95659599999999</v>
      </c>
      <c r="C21" s="84">
        <f t="shared" si="0"/>
        <v>0</v>
      </c>
      <c r="D21" s="83">
        <v>451.35531400000002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84</v>
      </c>
      <c r="B22" s="81">
        <v>370.906747</v>
      </c>
      <c r="C22" s="84">
        <f t="shared" si="0"/>
        <v>0</v>
      </c>
      <c r="D22" s="83">
        <v>29.445404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70</v>
      </c>
      <c r="B23" s="81">
        <v>326.82532300000003</v>
      </c>
      <c r="C23" s="84">
        <f t="shared" si="0"/>
        <v>0</v>
      </c>
      <c r="D23" s="83">
        <v>288.11824799999999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183</v>
      </c>
      <c r="B24" s="81">
        <v>324.18483500000002</v>
      </c>
      <c r="C24" s="84">
        <f t="shared" si="0"/>
        <v>0</v>
      </c>
      <c r="D24" s="83">
        <v>0.13892399999999999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59</v>
      </c>
      <c r="B25" s="81">
        <v>322.376577</v>
      </c>
      <c r="C25" s="84">
        <f t="shared" si="0"/>
        <v>0</v>
      </c>
      <c r="D25" s="83">
        <v>295.75068199999998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3512.3289279999999</v>
      </c>
      <c r="C27" s="84">
        <f>IF(B$8&gt;0,B27/B$8*100,0)</f>
        <v>0</v>
      </c>
      <c r="D27" s="83">
        <f>D9-(SUM(D11:D25))</f>
        <v>3671.6254460000009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184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2017</v>
      </c>
      <c r="C36" s="6">
        <v>2016</v>
      </c>
      <c r="D36" s="6">
        <v>2015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2" si="2">IF(F37=0,"",F37)</f>
        <v>1991.964453</v>
      </c>
      <c r="C37" s="100">
        <v>1418.0812080000001</v>
      </c>
      <c r="D37" s="100">
        <v>1483.328685</v>
      </c>
      <c r="E37" s="28"/>
      <c r="F37" s="101">
        <v>1991.964453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1895.5879090000001</v>
      </c>
      <c r="C38" s="100">
        <v>1514.210808</v>
      </c>
      <c r="D38" s="100">
        <v>1477.459638</v>
      </c>
      <c r="E38" s="12"/>
      <c r="F38" s="101">
        <v>1895.5879090000001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2177.2472630000002</v>
      </c>
      <c r="C39" s="100">
        <v>2232.9373700000001</v>
      </c>
      <c r="D39" s="100">
        <v>1800.0293899999999</v>
      </c>
      <c r="E39" s="12"/>
      <c r="F39" s="101">
        <v>2177.2472630000002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2175.4245169999999</v>
      </c>
      <c r="C40" s="100">
        <v>1728.6237430000001</v>
      </c>
      <c r="D40" s="100">
        <v>1576.2930349999999</v>
      </c>
      <c r="E40" s="12"/>
      <c r="F40" s="101">
        <v>2175.4245169999999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1654.6371859999999</v>
      </c>
      <c r="C41" s="100">
        <v>1715.398254</v>
      </c>
      <c r="D41" s="100">
        <v>1498.123775</v>
      </c>
      <c r="E41" s="12"/>
      <c r="F41" s="101">
        <v>1654.6371859999999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1707.9411520000001</v>
      </c>
      <c r="C42" s="100">
        <v>1632.8033640000001</v>
      </c>
      <c r="D42" s="100">
        <v>1741.268779</v>
      </c>
      <c r="E42" s="20"/>
      <c r="F42" s="101">
        <v>1707.9411520000001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/>
      <c r="C43" s="100">
        <v>1496.062113</v>
      </c>
      <c r="D43" s="100">
        <v>1610.2032409999999</v>
      </c>
      <c r="E43" s="20"/>
      <c r="F43" s="101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/>
      <c r="C44" s="100">
        <v>1605.5199950000001</v>
      </c>
      <c r="D44" s="100">
        <v>1488.872269</v>
      </c>
      <c r="E44" s="20"/>
      <c r="F44" s="101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/>
      <c r="C45" s="100">
        <v>1598.3547149999999</v>
      </c>
      <c r="D45" s="100">
        <v>1583.9198730000001</v>
      </c>
      <c r="E45" s="20"/>
      <c r="F45" s="101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1574.6168970000001</v>
      </c>
      <c r="D46" s="100">
        <v>1666.6887180000001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1784.5031650000001</v>
      </c>
      <c r="D47" s="100">
        <v>2159.6155990000002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1805.16911</v>
      </c>
      <c r="D48" s="100">
        <v>1520.1858360000001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2019-08-20T12:44:09Z</dcterms:modified>
  <cp:category>LIS-Bericht</cp:category>
</cp:coreProperties>
</file>