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5" i="9" l="1"/>
  <c r="B44" i="9"/>
  <c r="B43" i="9"/>
  <c r="B42" i="9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<sst xmlns="http://schemas.openxmlformats.org/spreadsheetml/2006/main" count="226" uniqueCount="188">
  <si>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</si>
  <si>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</si>
  <si>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</si>
  <si>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</si>
  <si>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</si>
  <si>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</si>
  <si>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</si>
  <si>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</si>
  <si>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</si>
  <si>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</si>
  <si>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</si>
  <si>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</si>
  <si>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</si>
  <si>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</si>
  <si>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</si>
  <si>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</si>
  <si>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</si>
  <si>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</si>
  <si>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</si>
  <si>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</si>
  <si>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</si>
  <si>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</si>
  <si>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</si>
  <si>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</si>
  <si>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</si>
  <si>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</si>
  <si>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</si>
  <si>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</si>
  <si>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</si>
  <si>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</si>
  <si>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</si>
  <si>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</si>
  <si>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</si>
  <si>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</si>
  <si>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</si>
  <si>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</si>
  <si>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</si>
  <si>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</si>
  <si>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</si>
  <si>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</si>
  <si>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</si>
  <si>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</si>
  <si>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</si>
  <si>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</si>
  <si>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</si>
  <si>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</si>
  <si>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</si>
  <si>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</si>
  <si>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</si>
  <si>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</si>
  <si>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</si>
  <si>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</si>
  <si>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</si>
  <si>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</si>
  <si>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</si>
  <si>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</si>
  <si>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</si>
  <si>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</si>
  <si>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</si>
  <si>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</si>
  <si>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</si>
  <si>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</si>
  <si>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</si>
  <si>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</si>
  <si>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</si>
  <si>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</si>
  <si>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</si>
  <si>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</si>
  <si>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</si>
  <si>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</si>
  <si>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</si>
  <si>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</si>
  <si>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</si>
  <si>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</si>
  <si>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</si>
  <si>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</si>
  <si>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</si>
  <si>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</si>
  <si>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</si>
  <si>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</si>
  <si>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</si>
  <si>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</si>
  <si>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</si>
  <si>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</si>
  <si>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</si>
  <si>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</si>
  <si>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</si>
  <si>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</si>
  <si>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</si>
  <si>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</si>
  <si>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</si>
  <si>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</si>
  <si>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</si>
  <si>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</si>
  <si>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</si>
  <si>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</si>
  <si>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</si>
  <si>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</si>
  <si>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</si>
  <si>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</si>
  <si>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</si>
  <si>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</si>
  <si>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</si>
  <si>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</si>
  <si>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</si>
  <si>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</si>
  <si>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</si>
  <si>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</si>
  <si>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</si>
  <si>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</si>
  <si>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</si>
  <si>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</si>
  <si>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</si>
  <si>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</si>
  <si>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</si>
  <si>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</si>
  <si>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</si>
  <si>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</si>
  <si>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</si>
  <si>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</si>
  <si>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</si>
  <si>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</si>
  <si>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</si>
  <si>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</si>
  <si>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</si>
  <si>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</si>
  <si>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</si>
  <si>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</si>
  <si>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</si>
  <si>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</si>
  <si>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</si>
  <si>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</si>
  <si>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</si>
  <si>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</si>
  <si>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</si>
  <si>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</si>
  <si>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</si>
  <si>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</si>
  <si>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</si>
  <si>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</si>
  <si>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</si>
  <si>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</si>
  <si>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</si>
  <si>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</si>
  <si>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</si>
  <si>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</si>
  <si>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</si>
  <si>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</si>
  <si>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</si>
  <si>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</si>
  <si>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</si>
  <si>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</si>
  <si>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</si>
  <si>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</si>
  <si>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</si>
  <si>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</si>
  <si>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</si>
  <si>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</si>
  <si>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</si>
  <si>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</si>
  <si>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</si>
  <si>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</si>
  <si>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</si>
  <si>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</si>
  <si>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</si>
  <si>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</si>
  <si>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3/17 SH</t>
  </si>
  <si>
    <t>3. Quartal 2017</t>
  </si>
  <si>
    <t xml:space="preserve">© Statistisches Amt für Hamburg und Schleswig-Holstein, Hamburg 2019  
Auszugsweise Vervielfältigung und Verbreitung mit Quellenangabe gestattet.        </t>
  </si>
  <si>
    <t>Januar - September</t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</si>
  <si>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</si>
  <si>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</si>
  <si>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t>2017</t>
    </r>
    <r>
      <rPr>
        <vertAlign val="superscript"/>
        <sz val="9"/>
        <color theme="1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</si>
  <si>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</si>
  <si>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</si>
  <si>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Schleswig-Holstein 2015 bis 2017 im Monatsvergleich</t>
  </si>
  <si>
    <t>Januar - September 2017</t>
  </si>
  <si>
    <t>Verein.Staaten (USA)</t>
  </si>
  <si>
    <t>Vereinigt.Königreich</t>
  </si>
  <si>
    <t>Frankreich</t>
  </si>
  <si>
    <t>China, Volksrepublik</t>
  </si>
  <si>
    <t>Russische Föderation</t>
  </si>
  <si>
    <t>Algerien</t>
  </si>
  <si>
    <t>Kaimaninseln</t>
  </si>
  <si>
    <t>2. Ausfuhr des Landes Schleswig-Holstein in den Jahren 2015 bis 2017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</si>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</sst>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1991.964453</c:v>
                </c:pt>
                <c:pt idx="1">
                  <c:v>1895.5879090000001</c:v>
                </c:pt>
                <c:pt idx="2">
                  <c:v>2177.2472630000002</c:v>
                </c:pt>
                <c:pt idx="3">
                  <c:v>2175.4245169999999</c:v>
                </c:pt>
                <c:pt idx="4">
                  <c:v>1654.6371859999999</c:v>
                </c:pt>
                <c:pt idx="5">
                  <c:v>1707.9411520000001</c:v>
                </c:pt>
                <c:pt idx="6">
                  <c:v>1844.04168</c:v>
                </c:pt>
                <c:pt idx="7">
                  <c:v>1592.7177099999999</c:v>
                </c:pt>
                <c:pt idx="8">
                  <c:v>1632.184524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  <c:pt idx="3">
                  <c:v>1728.6237430000001</c:v>
                </c:pt>
                <c:pt idx="4">
                  <c:v>1715.398254</c:v>
                </c:pt>
                <c:pt idx="5">
                  <c:v>1632.8033640000001</c:v>
                </c:pt>
                <c:pt idx="6">
                  <c:v>1496.062113</c:v>
                </c:pt>
                <c:pt idx="7">
                  <c:v>1605.5199950000001</c:v>
                </c:pt>
                <c:pt idx="8">
                  <c:v>1598.3547149999999</c:v>
                </c:pt>
                <c:pt idx="9">
                  <c:v>1574.6168970000001</c:v>
                </c:pt>
                <c:pt idx="10">
                  <c:v>1784.5031650000001</c:v>
                </c:pt>
                <c:pt idx="11">
                  <c:v>1805.16911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  <c:pt idx="3">
                  <c:v>1576.2930349999999</c:v>
                </c:pt>
                <c:pt idx="4">
                  <c:v>1498.123775</c:v>
                </c:pt>
                <c:pt idx="5">
                  <c:v>1741.268779</c:v>
                </c:pt>
                <c:pt idx="6">
                  <c:v>1610.2032409999999</c:v>
                </c:pt>
                <c:pt idx="7">
                  <c:v>1488.872269</c:v>
                </c:pt>
                <c:pt idx="8">
                  <c:v>1583.9198730000001</c:v>
                </c:pt>
                <c:pt idx="9">
                  <c:v>1666.6887180000001</c:v>
                </c:pt>
                <c:pt idx="10">
                  <c:v>2159.6155990000002</c:v>
                </c:pt>
                <c:pt idx="11">
                  <c:v>1520.1858360000001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4832"/>
        <c:axId val="40120704"/>
      </c:lineChart>
      <c:catAx>
        <c:axId val="397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20704"/>
        <c:crosses val="autoZero"/>
        <c:auto val="1"/>
        <c:lblAlgn val="ctr"/>
        <c:lblOffset val="100"/>
        <c:noMultiLvlLbl val="0"/>
      </c:catAx>
      <c:valAx>
        <c:axId val="401207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9704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Vereinigt.Königreich</c:v>
                </c:pt>
                <c:pt idx="3">
                  <c:v>Niederlande</c:v>
                </c:pt>
                <c:pt idx="4">
                  <c:v>Frankreich</c:v>
                </c:pt>
                <c:pt idx="5">
                  <c:v>Belgien</c:v>
                </c:pt>
                <c:pt idx="6">
                  <c:v>Italien</c:v>
                </c:pt>
                <c:pt idx="7">
                  <c:v>China, Volksrepublik</c:v>
                </c:pt>
                <c:pt idx="8">
                  <c:v>Polen</c:v>
                </c:pt>
                <c:pt idx="9">
                  <c:v>Russische Föderation</c:v>
                </c:pt>
                <c:pt idx="10">
                  <c:v>Algerien</c:v>
                </c:pt>
                <c:pt idx="11">
                  <c:v>Kaimaninseln</c:v>
                </c:pt>
                <c:pt idx="12">
                  <c:v>Spanien</c:v>
                </c:pt>
                <c:pt idx="13">
                  <c:v>Schweden</c:v>
                </c:pt>
                <c:pt idx="14">
                  <c:v>Österreich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1288.2780319999999</c:v>
                </c:pt>
                <c:pt idx="1">
                  <c:v>1141.8278130000001</c:v>
                </c:pt>
                <c:pt idx="2">
                  <c:v>1011.291657</c:v>
                </c:pt>
                <c:pt idx="3">
                  <c:v>1000.200596</c:v>
                </c:pt>
                <c:pt idx="4">
                  <c:v>865.39889000000005</c:v>
                </c:pt>
                <c:pt idx="5">
                  <c:v>737.50865599999997</c:v>
                </c:pt>
                <c:pt idx="6">
                  <c:v>730.44868299999996</c:v>
                </c:pt>
                <c:pt idx="7">
                  <c:v>724.80279099999996</c:v>
                </c:pt>
                <c:pt idx="8">
                  <c:v>718.68182100000001</c:v>
                </c:pt>
                <c:pt idx="9">
                  <c:v>668.91927299999998</c:v>
                </c:pt>
                <c:pt idx="10">
                  <c:v>627.12554799999998</c:v>
                </c:pt>
                <c:pt idx="11">
                  <c:v>565.33989599999995</c:v>
                </c:pt>
                <c:pt idx="12">
                  <c:v>478.01853599999998</c:v>
                </c:pt>
                <c:pt idx="13">
                  <c:v>469.05548099999999</c:v>
                </c:pt>
                <c:pt idx="14">
                  <c:v>419.66189600000001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Vereinigt.Königreich</c:v>
                </c:pt>
                <c:pt idx="3">
                  <c:v>Niederlande</c:v>
                </c:pt>
                <c:pt idx="4">
                  <c:v>Frankreich</c:v>
                </c:pt>
                <c:pt idx="5">
                  <c:v>Belgien</c:v>
                </c:pt>
                <c:pt idx="6">
                  <c:v>Italien</c:v>
                </c:pt>
                <c:pt idx="7">
                  <c:v>China, Volksrepublik</c:v>
                </c:pt>
                <c:pt idx="8">
                  <c:v>Polen</c:v>
                </c:pt>
                <c:pt idx="9">
                  <c:v>Russische Föderation</c:v>
                </c:pt>
                <c:pt idx="10">
                  <c:v>Algerien</c:v>
                </c:pt>
                <c:pt idx="11">
                  <c:v>Kaimaninseln</c:v>
                </c:pt>
                <c:pt idx="12">
                  <c:v>Spanien</c:v>
                </c:pt>
                <c:pt idx="13">
                  <c:v>Schweden</c:v>
                </c:pt>
                <c:pt idx="14">
                  <c:v>Österreich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1293.998002</c:v>
                </c:pt>
                <c:pt idx="1">
                  <c:v>1090.6002539999999</c:v>
                </c:pt>
                <c:pt idx="2">
                  <c:v>830.96693400000004</c:v>
                </c:pt>
                <c:pt idx="3">
                  <c:v>899.80353000000002</c:v>
                </c:pt>
                <c:pt idx="4">
                  <c:v>951.09483499999999</c:v>
                </c:pt>
                <c:pt idx="5">
                  <c:v>727.11295900000005</c:v>
                </c:pt>
                <c:pt idx="6">
                  <c:v>687.65853600000003</c:v>
                </c:pt>
                <c:pt idx="7">
                  <c:v>603.96044600000005</c:v>
                </c:pt>
                <c:pt idx="8">
                  <c:v>675.21982100000002</c:v>
                </c:pt>
                <c:pt idx="9">
                  <c:v>214.578171</c:v>
                </c:pt>
                <c:pt idx="10">
                  <c:v>649.93534299999999</c:v>
                </c:pt>
                <c:pt idx="11">
                  <c:v>0.20156099999999999</c:v>
                </c:pt>
                <c:pt idx="12">
                  <c:v>445.08731599999999</c:v>
                </c:pt>
                <c:pt idx="13">
                  <c:v>425.06028400000002</c:v>
                </c:pt>
                <c:pt idx="14">
                  <c:v>473.000834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4720"/>
        <c:axId val="40176256"/>
      </c:barChart>
      <c:catAx>
        <c:axId val="401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76256"/>
        <c:crosses val="autoZero"/>
        <c:auto val="1"/>
        <c:lblAlgn val="ctr"/>
        <c:lblOffset val="100"/>
        <c:noMultiLvlLbl val="0"/>
      </c:catAx>
      <c:valAx>
        <c:axId val="401762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17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187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105</v>
      </c>
      <c r="C4" s="88" t="s">
        <v>106</v>
      </c>
      <c r="D4" s="88" t="s">
        <v>107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246.96981</v>
      </c>
      <c r="C8" s="89">
        <v>238.30389199999999</v>
      </c>
      <c r="D8" s="89">
        <v>244.39361199999999</v>
      </c>
      <c r="E8" s="89">
        <v>2241.991833</v>
      </c>
      <c r="F8" s="89">
        <v>1855.345444</v>
      </c>
      <c r="G8" s="90">
        <f>IF(AND(F8&gt;0,E8&gt;0),(E8/F8%)-100,"x  ")</f>
        <v>20.839590290335181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3.0017320000000001</v>
      </c>
      <c r="C10" s="89">
        <v>2.4928080000000001</v>
      </c>
      <c r="D10" s="89">
        <v>3.2458909999999999</v>
      </c>
      <c r="E10" s="89">
        <v>28.098586000000001</v>
      </c>
      <c r="F10" s="89">
        <v>18.494081000000001</v>
      </c>
      <c r="G10" s="90">
        <f>IF(AND(F10&gt;0,E10&gt;0),(E10/F10%)-100,"x  ")</f>
        <v>51.932858950925976</v>
      </c>
    </row>
    <row r="11" spans="1:7" s="9" customFormat="1" ht="12" x14ac:dyDescent="0.2">
      <c r="A11" s="38" t="s">
        <v>25</v>
      </c>
      <c r="B11" s="89">
        <v>99.145516000000001</v>
      </c>
      <c r="C11" s="89">
        <v>91.433488999999994</v>
      </c>
      <c r="D11" s="89">
        <v>106.8858</v>
      </c>
      <c r="E11" s="89">
        <v>851.73996699999998</v>
      </c>
      <c r="F11" s="89">
        <v>771.19903799999997</v>
      </c>
      <c r="G11" s="90">
        <f>IF(AND(F11&gt;0,E11&gt;0),(E11/F11%)-100,"x  ")</f>
        <v>10.443598219322467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21.772936000000001</v>
      </c>
      <c r="C13" s="89">
        <v>16.223521999999999</v>
      </c>
      <c r="D13" s="89">
        <v>21.693763000000001</v>
      </c>
      <c r="E13" s="89">
        <v>207.722362</v>
      </c>
      <c r="F13" s="89">
        <v>157.63569000000001</v>
      </c>
      <c r="G13" s="90">
        <f>IF(AND(F13&gt;0,E13&gt;0),(E13/F13%)-100,"x  ")</f>
        <v>31.773687798746579</v>
      </c>
    </row>
    <row r="14" spans="1:7" s="9" customFormat="1" ht="12" x14ac:dyDescent="0.2">
      <c r="A14" s="39" t="s">
        <v>118</v>
      </c>
      <c r="B14" s="89">
        <v>33.216679999999997</v>
      </c>
      <c r="C14" s="89">
        <v>32.191670999999999</v>
      </c>
      <c r="D14" s="89">
        <v>45.499755999999998</v>
      </c>
      <c r="E14" s="89">
        <v>300.29147799999998</v>
      </c>
      <c r="F14" s="89">
        <v>298.69727399999999</v>
      </c>
      <c r="G14" s="90">
        <f>IF(AND(F14&gt;0,E14&gt;0),(E14/F14%)-100,"x  ")</f>
        <v>0.53371896524237172</v>
      </c>
    </row>
    <row r="15" spans="1:7" s="9" customFormat="1" ht="12" x14ac:dyDescent="0.2">
      <c r="A15" s="38" t="s">
        <v>26</v>
      </c>
      <c r="B15" s="89">
        <v>129.557445</v>
      </c>
      <c r="C15" s="89">
        <v>128.243112</v>
      </c>
      <c r="D15" s="89">
        <v>119.15218299999999</v>
      </c>
      <c r="E15" s="89">
        <v>1229.1444630000001</v>
      </c>
      <c r="F15" s="89">
        <v>895.91113399999995</v>
      </c>
      <c r="G15" s="90">
        <f>IF(AND(F15&gt;0,E15&gt;0),(E15/F15%)-100,"x  ")</f>
        <v>37.194908775405423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6.8179809999999996</v>
      </c>
      <c r="C17" s="89">
        <v>13.864457</v>
      </c>
      <c r="D17" s="89">
        <v>10.859952</v>
      </c>
      <c r="E17" s="89">
        <v>230.86101300000001</v>
      </c>
      <c r="F17" s="89">
        <v>47.655904999999997</v>
      </c>
      <c r="G17" s="90">
        <f>IF(AND(F17&gt;0,E17&gt;0),(E17/F17%)-100,"x  ")</f>
        <v>384.43317360146665</v>
      </c>
    </row>
    <row r="18" spans="1:7" s="9" customFormat="1" ht="12" x14ac:dyDescent="0.2">
      <c r="A18" s="41" t="s">
        <v>120</v>
      </c>
      <c r="B18" s="89">
        <v>3.8867910000000001</v>
      </c>
      <c r="C18" s="89">
        <v>4.868582</v>
      </c>
      <c r="D18" s="89">
        <v>1.8237239999999999</v>
      </c>
      <c r="E18" s="89">
        <v>40.147084999999997</v>
      </c>
      <c r="F18" s="89">
        <v>39.082962999999999</v>
      </c>
      <c r="G18" s="90">
        <f>IF(AND(F18&gt;0,E18&gt;0),(E18/F18%)-100,"x  ")</f>
        <v>2.7227260123547978</v>
      </c>
    </row>
    <row r="19" spans="1:7" s="9" customFormat="1" ht="12" x14ac:dyDescent="0.2">
      <c r="A19" s="41" t="s">
        <v>121</v>
      </c>
      <c r="B19" s="89">
        <v>16.190110000000001</v>
      </c>
      <c r="C19" s="89">
        <v>16.231888999999999</v>
      </c>
      <c r="D19" s="89">
        <v>16.597380000000001</v>
      </c>
      <c r="E19" s="89">
        <v>141.171617</v>
      </c>
      <c r="F19" s="89">
        <v>131.49642600000001</v>
      </c>
      <c r="G19" s="90">
        <f>IF(AND(F19&gt;0,E19&gt;0),(E19/F19%)-100,"x  ")</f>
        <v>7.357759670213369</v>
      </c>
    </row>
    <row r="20" spans="1:7" s="9" customFormat="1" ht="12" x14ac:dyDescent="0.2">
      <c r="A20" s="42" t="s">
        <v>27</v>
      </c>
      <c r="B20" s="89">
        <v>15.265117</v>
      </c>
      <c r="C20" s="89">
        <v>16.134482999999999</v>
      </c>
      <c r="D20" s="89">
        <v>15.109738</v>
      </c>
      <c r="E20" s="89">
        <v>133.00881699999999</v>
      </c>
      <c r="F20" s="89">
        <v>169.74119099999999</v>
      </c>
      <c r="G20" s="90">
        <f>IF(AND(F20&gt;0,E20&gt;0),(E20/F20%)-100,"x  ")</f>
        <v>-21.640224027884898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1562.88735</v>
      </c>
      <c r="C22" s="89">
        <v>1321.6269870000001</v>
      </c>
      <c r="D22" s="89">
        <v>1343.5791099999999</v>
      </c>
      <c r="E22" s="89">
        <v>14124.686748</v>
      </c>
      <c r="F22" s="89">
        <v>12717.993348</v>
      </c>
      <c r="G22" s="90">
        <f>IF(AND(F22&gt;0,E22&gt;0),(E22/F22%)-100,"x  ")</f>
        <v>11.060655258332972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7.9754430000000003</v>
      </c>
      <c r="C24" s="89">
        <v>8.365558</v>
      </c>
      <c r="D24" s="89">
        <v>7.6779700000000002</v>
      </c>
      <c r="E24" s="89">
        <v>77.535775999999998</v>
      </c>
      <c r="F24" s="89">
        <v>76.031223999999995</v>
      </c>
      <c r="G24" s="90">
        <f>IF(AND(F24&gt;0,E24&gt;0),(E24/F24%)-100,"x  ")</f>
        <v>1.9788606849207184</v>
      </c>
    </row>
    <row r="25" spans="1:7" s="9" customFormat="1" ht="12" x14ac:dyDescent="0.2">
      <c r="A25" s="42" t="s">
        <v>31</v>
      </c>
      <c r="B25" s="89">
        <v>113.262581</v>
      </c>
      <c r="C25" s="89">
        <v>169.23028099999999</v>
      </c>
      <c r="D25" s="89">
        <v>94.901160000000004</v>
      </c>
      <c r="E25" s="89">
        <v>1228.120322</v>
      </c>
      <c r="F25" s="89">
        <v>946.19842800000004</v>
      </c>
      <c r="G25" s="90">
        <f>IF(AND(F25&gt;0,E25&gt;0),(E25/F25%)-100,"x  ")</f>
        <v>29.795219021437617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2.0338780000000001</v>
      </c>
      <c r="C27" s="89">
        <v>3.860338</v>
      </c>
      <c r="D27" s="89">
        <v>2.2628789999999999</v>
      </c>
      <c r="E27" s="89">
        <v>39.485213999999999</v>
      </c>
      <c r="F27" s="89">
        <v>34.280872000000002</v>
      </c>
      <c r="G27" s="90">
        <f>IF(AND(F27&gt;0,E27&gt;0),(E27/F27%)-100,"x  ")</f>
        <v>15.181474963647361</v>
      </c>
    </row>
    <row r="28" spans="1:7" s="9" customFormat="1" ht="12" x14ac:dyDescent="0.2">
      <c r="A28" s="40" t="s">
        <v>34</v>
      </c>
      <c r="B28" s="89">
        <v>40.084589000000001</v>
      </c>
      <c r="C28" s="89">
        <v>55.423259999999999</v>
      </c>
      <c r="D28" s="89">
        <v>21.133011</v>
      </c>
      <c r="E28" s="89">
        <v>370.02516600000001</v>
      </c>
      <c r="F28" s="89">
        <v>192.30057199999999</v>
      </c>
      <c r="G28" s="90">
        <f>IF(AND(F28&gt;0,E28&gt;0),(E28/F28%)-100,"x  ")</f>
        <v>92.42021079375678</v>
      </c>
    </row>
    <row r="29" spans="1:7" s="9" customFormat="1" ht="12" x14ac:dyDescent="0.2">
      <c r="A29" s="40" t="s">
        <v>122</v>
      </c>
      <c r="B29" s="89">
        <v>7.7986690000000003</v>
      </c>
      <c r="C29" s="89">
        <v>4.3005009999999997</v>
      </c>
      <c r="D29" s="89">
        <v>5.8722060000000003</v>
      </c>
      <c r="E29" s="89">
        <v>80.582836999999998</v>
      </c>
      <c r="F29" s="89">
        <v>66.566732999999999</v>
      </c>
      <c r="G29" s="90">
        <f>IF(AND(F29&gt;0,E29&gt;0),(E29/F29%)-100,"x  ")</f>
        <v>21.055718627501207</v>
      </c>
    </row>
    <row r="30" spans="1:7" s="9" customFormat="1" ht="12" x14ac:dyDescent="0.2">
      <c r="A30" s="40" t="s">
        <v>123</v>
      </c>
      <c r="B30" s="89">
        <v>12.125607</v>
      </c>
      <c r="C30" s="89">
        <v>21.878858000000001</v>
      </c>
      <c r="D30" s="89">
        <v>5.4842000000000002E-2</v>
      </c>
      <c r="E30" s="89">
        <v>136.82279700000001</v>
      </c>
      <c r="F30" s="89">
        <v>94.535667000000004</v>
      </c>
      <c r="G30" s="90">
        <f>IF(AND(F30&gt;0,E30&gt;0),(E30/F30%)-100,"x  ")</f>
        <v>44.731402804827098</v>
      </c>
    </row>
    <row r="31" spans="1:7" s="9" customFormat="1" ht="12" x14ac:dyDescent="0.2">
      <c r="A31" s="44" t="s">
        <v>35</v>
      </c>
      <c r="B31" s="89">
        <v>1441.649326</v>
      </c>
      <c r="C31" s="89">
        <v>1144.031148</v>
      </c>
      <c r="D31" s="89">
        <v>1240.9999800000001</v>
      </c>
      <c r="E31" s="89">
        <v>12819.030650000001</v>
      </c>
      <c r="F31" s="89">
        <v>11695.763696</v>
      </c>
      <c r="G31" s="90">
        <f>IF(AND(F31&gt;0,E31&gt;0),(E31/F31%)-100,"x  ")</f>
        <v>9.6040496644452702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168.754772</v>
      </c>
      <c r="C33" s="89">
        <v>171.132858</v>
      </c>
      <c r="D33" s="89">
        <v>165.31859299999999</v>
      </c>
      <c r="E33" s="89">
        <v>1576.378359</v>
      </c>
      <c r="F33" s="89">
        <v>1400.734207</v>
      </c>
      <c r="G33" s="90">
        <f>IF(AND(F33&gt;0,E33&gt;0),(E33/F33%)-100,"x  ")</f>
        <v>12.53943475658977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18.201294000000001</v>
      </c>
      <c r="C35" s="89">
        <v>17.992899999999999</v>
      </c>
      <c r="D35" s="89">
        <v>17.909768</v>
      </c>
      <c r="E35" s="89">
        <v>164.63556299999999</v>
      </c>
      <c r="F35" s="89">
        <v>161.85371000000001</v>
      </c>
      <c r="G35" s="90">
        <f>IF(AND(F35&gt;0,E35&gt;0),(E35/F35%)-100,"x  ")</f>
        <v>1.7187452793018849</v>
      </c>
    </row>
    <row r="36" spans="1:7" s="9" customFormat="1" ht="12" x14ac:dyDescent="0.2">
      <c r="A36" s="47" t="s">
        <v>37</v>
      </c>
      <c r="B36" s="89">
        <v>67.289816000000002</v>
      </c>
      <c r="C36" s="89">
        <v>59.520584999999997</v>
      </c>
      <c r="D36" s="89">
        <v>45.631000999999998</v>
      </c>
      <c r="E36" s="89">
        <v>543.92532500000004</v>
      </c>
      <c r="F36" s="89">
        <v>474.18722300000002</v>
      </c>
      <c r="G36" s="90">
        <f>IF(AND(F36&gt;0,E36&gt;0),(E36/F36%)-100,"x  ")</f>
        <v>14.706870750079233</v>
      </c>
    </row>
    <row r="37" spans="1:7" s="9" customFormat="1" ht="12" x14ac:dyDescent="0.2">
      <c r="A37" s="47" t="s">
        <v>38</v>
      </c>
      <c r="B37" s="89">
        <v>31.742255</v>
      </c>
      <c r="C37" s="89">
        <v>37.388533000000002</v>
      </c>
      <c r="D37" s="89">
        <v>38.634453999999998</v>
      </c>
      <c r="E37" s="89">
        <v>322.22164700000002</v>
      </c>
      <c r="F37" s="89">
        <v>264.22454499999998</v>
      </c>
      <c r="G37" s="90">
        <f>IF(AND(F37&gt;0,E37&gt;0),(E37/F37%)-100,"x  ")</f>
        <v>21.949929746307262</v>
      </c>
    </row>
    <row r="38" spans="1:7" s="9" customFormat="1" ht="12" x14ac:dyDescent="0.2">
      <c r="A38" s="45" t="s">
        <v>39</v>
      </c>
      <c r="B38" s="89">
        <v>1272.894554</v>
      </c>
      <c r="C38" s="89">
        <v>972.89828999999997</v>
      </c>
      <c r="D38" s="89">
        <v>1075.6813870000001</v>
      </c>
      <c r="E38" s="89">
        <v>11242.652291</v>
      </c>
      <c r="F38" s="89">
        <v>10295.029489</v>
      </c>
      <c r="G38" s="90">
        <f>IF(AND(F38&gt;0,E38&gt;0),(E38/F38%)-100,"x  ")</f>
        <v>9.2046633087599474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3.1041639999999999</v>
      </c>
      <c r="C40" s="89">
        <v>2.3594940000000002</v>
      </c>
      <c r="D40" s="89">
        <v>1.607189</v>
      </c>
      <c r="E40" s="89">
        <v>21.074498999999999</v>
      </c>
      <c r="F40" s="89">
        <v>345.22341999999998</v>
      </c>
      <c r="G40" s="90">
        <f t="shared" ref="G40:G51" si="0">IF(AND(F40&gt;0,E40&gt;0),(E40/F40%)-100,"x  ")</f>
        <v>-93.895402866931803</v>
      </c>
    </row>
    <row r="41" spans="1:7" s="9" customFormat="1" ht="12" x14ac:dyDescent="0.2">
      <c r="A41" s="47" t="s">
        <v>40</v>
      </c>
      <c r="B41" s="89">
        <v>27.772511999999999</v>
      </c>
      <c r="C41" s="89">
        <v>26.839656000000002</v>
      </c>
      <c r="D41" s="89">
        <v>29.249991999999999</v>
      </c>
      <c r="E41" s="89">
        <v>261.278549</v>
      </c>
      <c r="F41" s="89">
        <v>260.87423699999999</v>
      </c>
      <c r="G41" s="90">
        <f t="shared" si="0"/>
        <v>0.15498349114481869</v>
      </c>
    </row>
    <row r="42" spans="1:7" s="9" customFormat="1" ht="12" x14ac:dyDescent="0.2">
      <c r="A42" s="47" t="s">
        <v>41</v>
      </c>
      <c r="B42" s="89">
        <v>32.342826000000002</v>
      </c>
      <c r="C42" s="89">
        <v>33.447322</v>
      </c>
      <c r="D42" s="89">
        <v>35.907826</v>
      </c>
      <c r="E42" s="89">
        <v>317.97324600000002</v>
      </c>
      <c r="F42" s="89">
        <v>289.92391500000002</v>
      </c>
      <c r="G42" s="90">
        <f t="shared" si="0"/>
        <v>9.6747213833670855</v>
      </c>
    </row>
    <row r="43" spans="1:7" s="9" customFormat="1" ht="12" x14ac:dyDescent="0.2">
      <c r="A43" s="47" t="s">
        <v>126</v>
      </c>
      <c r="B43" s="89">
        <v>76.390484999999998</v>
      </c>
      <c r="C43" s="89">
        <v>79.899887000000007</v>
      </c>
      <c r="D43" s="89">
        <v>89.988442000000006</v>
      </c>
      <c r="E43" s="89">
        <v>837.05364099999997</v>
      </c>
      <c r="F43" s="89">
        <v>808.21159699999998</v>
      </c>
      <c r="G43" s="90">
        <f t="shared" si="0"/>
        <v>3.5686253583911309</v>
      </c>
    </row>
    <row r="44" spans="1:7" s="9" customFormat="1" ht="12" x14ac:dyDescent="0.2">
      <c r="A44" s="47" t="s">
        <v>42</v>
      </c>
      <c r="B44" s="89">
        <v>44.969194000000002</v>
      </c>
      <c r="C44" s="89">
        <v>46.171942999999999</v>
      </c>
      <c r="D44" s="89">
        <v>45.340507000000002</v>
      </c>
      <c r="E44" s="89">
        <v>419.27184899999997</v>
      </c>
      <c r="F44" s="89">
        <v>390.71619800000002</v>
      </c>
      <c r="G44" s="90">
        <f t="shared" si="0"/>
        <v>7.3085403538862153</v>
      </c>
    </row>
    <row r="45" spans="1:7" s="9" customFormat="1" ht="12" x14ac:dyDescent="0.2">
      <c r="A45" s="47" t="s">
        <v>43</v>
      </c>
      <c r="B45" s="89">
        <v>146.00929400000001</v>
      </c>
      <c r="C45" s="89">
        <v>129.434134</v>
      </c>
      <c r="D45" s="89">
        <v>134.82946899999999</v>
      </c>
      <c r="E45" s="89">
        <v>1287.107231</v>
      </c>
      <c r="F45" s="89">
        <v>1392.423458</v>
      </c>
      <c r="G45" s="90">
        <f t="shared" si="0"/>
        <v>-7.5635200193531915</v>
      </c>
    </row>
    <row r="46" spans="1:7" s="9" customFormat="1" ht="12" x14ac:dyDescent="0.2">
      <c r="A46" s="47" t="s">
        <v>128</v>
      </c>
      <c r="B46" s="89">
        <v>268.81617799999998</v>
      </c>
      <c r="C46" s="89">
        <v>281.00848500000001</v>
      </c>
      <c r="D46" s="89">
        <v>251.24478199999999</v>
      </c>
      <c r="E46" s="89">
        <v>2378.2078750000001</v>
      </c>
      <c r="F46" s="89">
        <v>2207.9292999999998</v>
      </c>
      <c r="G46" s="90">
        <f t="shared" si="0"/>
        <v>7.7121389258252293</v>
      </c>
    </row>
    <row r="47" spans="1:7" s="9" customFormat="1" ht="12" x14ac:dyDescent="0.2">
      <c r="A47" s="47" t="s">
        <v>129</v>
      </c>
      <c r="B47" s="89">
        <v>14.349190999999999</v>
      </c>
      <c r="C47" s="89">
        <v>12.812054</v>
      </c>
      <c r="D47" s="89">
        <v>13.694800000000001</v>
      </c>
      <c r="E47" s="89">
        <v>121.64885200000001</v>
      </c>
      <c r="F47" s="89">
        <v>106.520331</v>
      </c>
      <c r="G47" s="90">
        <f t="shared" si="0"/>
        <v>14.202472765504268</v>
      </c>
    </row>
    <row r="48" spans="1:7" s="9" customFormat="1" ht="12" x14ac:dyDescent="0.2">
      <c r="A48" s="47" t="s">
        <v>130</v>
      </c>
      <c r="B48" s="89">
        <v>75.780382000000003</v>
      </c>
      <c r="C48" s="89">
        <v>73.363613000000001</v>
      </c>
      <c r="D48" s="89">
        <v>76.970253</v>
      </c>
      <c r="E48" s="89">
        <v>645.09283700000003</v>
      </c>
      <c r="F48" s="89">
        <v>616.05876699999999</v>
      </c>
      <c r="G48" s="90">
        <f t="shared" si="0"/>
        <v>4.7128734392314868</v>
      </c>
    </row>
    <row r="49" spans="1:7" s="9" customFormat="1" ht="12" x14ac:dyDescent="0.2">
      <c r="A49" s="47" t="s">
        <v>127</v>
      </c>
      <c r="B49" s="89">
        <v>46.595408999999997</v>
      </c>
      <c r="C49" s="89">
        <v>51.328808000000002</v>
      </c>
      <c r="D49" s="89">
        <v>48.920752999999998</v>
      </c>
      <c r="E49" s="89">
        <v>465.45181000000002</v>
      </c>
      <c r="F49" s="89">
        <v>400.00836199999998</v>
      </c>
      <c r="G49" s="90">
        <f t="shared" si="0"/>
        <v>16.360519983329752</v>
      </c>
    </row>
    <row r="50" spans="1:7" s="9" customFormat="1" ht="12" x14ac:dyDescent="0.2">
      <c r="A50" s="47" t="s">
        <v>45</v>
      </c>
      <c r="B50" s="89">
        <v>77.590316000000001</v>
      </c>
      <c r="C50" s="89">
        <v>64.418695999999997</v>
      </c>
      <c r="D50" s="89">
        <v>69.175319999999999</v>
      </c>
      <c r="E50" s="89">
        <v>641.42362000000003</v>
      </c>
      <c r="F50" s="89">
        <v>610.70319500000005</v>
      </c>
      <c r="G50" s="90">
        <f t="shared" si="0"/>
        <v>5.0303363813251281</v>
      </c>
    </row>
    <row r="51" spans="1:7" s="9" customFormat="1" ht="12" x14ac:dyDescent="0.2">
      <c r="A51" s="47" t="s">
        <v>44</v>
      </c>
      <c r="B51" s="89">
        <v>269.64563399999997</v>
      </c>
      <c r="C51" s="89">
        <v>0.16</v>
      </c>
      <c r="D51" s="89">
        <v>54.920999999999999</v>
      </c>
      <c r="E51" s="89">
        <v>1215.2958610000001</v>
      </c>
      <c r="F51" s="89">
        <v>395.96698400000002</v>
      </c>
      <c r="G51" s="90">
        <f t="shared" si="0"/>
        <v>206.91848313292707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34.184519999999999</v>
      </c>
      <c r="C53" s="89">
        <v>32.786830999999999</v>
      </c>
      <c r="D53" s="89">
        <v>44.211801999999999</v>
      </c>
      <c r="E53" s="89">
        <v>305.067813</v>
      </c>
      <c r="F53" s="89">
        <v>368.65277800000001</v>
      </c>
      <c r="G53" s="90">
        <f>IF(AND(F53&gt;0,E53&gt;0),(E53/F53%)-100,"x  ")</f>
        <v>-17.247927804846213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1844.04168</v>
      </c>
      <c r="C55" s="92">
        <v>1592.7177099999999</v>
      </c>
      <c r="D55" s="92">
        <v>1632.184524</v>
      </c>
      <c r="E55" s="92">
        <v>16671.746394000002</v>
      </c>
      <c r="F55" s="92">
        <v>14941.99157</v>
      </c>
      <c r="G55" s="93">
        <f>IF(AND(F55&gt;0,E55&gt;0),(E55/F55%)-100,"x  ")</f>
        <v>11.576467674315538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185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105</v>
      </c>
      <c r="C4" s="94" t="s">
        <v>106</v>
      </c>
      <c r="D4" s="94" t="s">
        <v>107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1199.2310299999999</v>
      </c>
      <c r="C8" s="89">
        <v>1104.8724520000001</v>
      </c>
      <c r="D8" s="89">
        <v>1069.4265150000001</v>
      </c>
      <c r="E8" s="89">
        <v>10707.929340999999</v>
      </c>
      <c r="F8" s="89">
        <v>10036.449091</v>
      </c>
      <c r="G8" s="90">
        <f>IF(AND(F8&gt;0,E8&gt;0),(E8/F8%)-100,"x  ")</f>
        <v>6.6904165398710234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1042.1009759999999</v>
      </c>
      <c r="C10" s="89">
        <v>957.74846100000002</v>
      </c>
      <c r="D10" s="89">
        <v>943.90272900000002</v>
      </c>
      <c r="E10" s="89">
        <v>9054.5563149999998</v>
      </c>
      <c r="F10" s="89">
        <v>8801.7571740000003</v>
      </c>
      <c r="G10" s="90">
        <f>IF(AND(F10&gt;0,E10&gt;0),(E10/F10%)-100,"x  ")</f>
        <v>2.8721440049125277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SUM(B14:B31)</f>
        <v>571.01889900000003</v>
      </c>
      <c r="C12" s="104">
        <f>SUM(C14:C31)</f>
        <v>533.75747499999989</v>
      </c>
      <c r="D12" s="104">
        <f>SUM(D14:D31)</f>
        <v>514.97132999999997</v>
      </c>
      <c r="E12" s="104">
        <f>SUM(E14:E31)</f>
        <v>4947.3350979999987</v>
      </c>
      <c r="F12" s="104">
        <f>SUM(F14:F31)</f>
        <v>4903.2056669999993</v>
      </c>
      <c r="G12" s="105">
        <f>IF(AND(F12&gt;0,E12&gt;0),(E12/F12%)-100,"x  ")</f>
        <v>0.90001182893475118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87.349217999999993</v>
      </c>
      <c r="C14" s="89">
        <v>74.452499000000003</v>
      </c>
      <c r="D14" s="89">
        <v>99.917895999999999</v>
      </c>
      <c r="E14" s="89">
        <v>865.39889000000005</v>
      </c>
      <c r="F14" s="89">
        <v>951.09483499999999</v>
      </c>
      <c r="G14" s="90">
        <f t="shared" ref="G14:G32" si="0">IF(AND(F14&gt;0,E14&gt;0),(E14/F14%)-100,"x  ")</f>
        <v>-9.0102418651027421</v>
      </c>
    </row>
    <row r="15" spans="1:7" ht="12.75" customHeight="1" x14ac:dyDescent="0.2">
      <c r="A15" s="55" t="s">
        <v>52</v>
      </c>
      <c r="B15" s="89">
        <v>84.138740999999996</v>
      </c>
      <c r="C15" s="89">
        <v>86.356014999999999</v>
      </c>
      <c r="D15" s="89">
        <v>69.688373999999996</v>
      </c>
      <c r="E15" s="89">
        <v>737.50865599999997</v>
      </c>
      <c r="F15" s="89">
        <v>727.11295900000005</v>
      </c>
      <c r="G15" s="90">
        <f t="shared" si="0"/>
        <v>1.4297224208872876</v>
      </c>
    </row>
    <row r="16" spans="1:7" ht="12.75" customHeight="1" x14ac:dyDescent="0.2">
      <c r="A16" s="55" t="s">
        <v>53</v>
      </c>
      <c r="B16" s="89">
        <v>6.8648559999999996</v>
      </c>
      <c r="C16" s="89">
        <v>6.9777639999999996</v>
      </c>
      <c r="D16" s="89">
        <v>5.5779649999999998</v>
      </c>
      <c r="E16" s="89">
        <v>62.554394000000002</v>
      </c>
      <c r="F16" s="89">
        <v>52.951410000000003</v>
      </c>
      <c r="G16" s="90">
        <f t="shared" si="0"/>
        <v>18.135464192549364</v>
      </c>
    </row>
    <row r="17" spans="1:7" ht="12.75" customHeight="1" x14ac:dyDescent="0.2">
      <c r="A17" s="55" t="s">
        <v>54</v>
      </c>
      <c r="B17" s="89">
        <v>112.92669100000001</v>
      </c>
      <c r="C17" s="89">
        <v>135.125067</v>
      </c>
      <c r="D17" s="89">
        <v>92.599630000000005</v>
      </c>
      <c r="E17" s="89">
        <v>1000.200596</v>
      </c>
      <c r="F17" s="89">
        <v>899.80353000000002</v>
      </c>
      <c r="G17" s="90">
        <f t="shared" si="0"/>
        <v>11.157665273884845</v>
      </c>
    </row>
    <row r="18" spans="1:7" ht="12.75" customHeight="1" x14ac:dyDescent="0.2">
      <c r="A18" s="55" t="s">
        <v>55</v>
      </c>
      <c r="B18" s="89">
        <v>95.898503000000005</v>
      </c>
      <c r="C18" s="89">
        <v>72.422607999999997</v>
      </c>
      <c r="D18" s="89">
        <v>76.840022000000005</v>
      </c>
      <c r="E18" s="89">
        <v>730.44868299999996</v>
      </c>
      <c r="F18" s="89">
        <v>687.65853600000003</v>
      </c>
      <c r="G18" s="90">
        <f t="shared" si="0"/>
        <v>6.2225864669554483</v>
      </c>
    </row>
    <row r="19" spans="1:7" ht="12.75" customHeight="1" x14ac:dyDescent="0.2">
      <c r="A19" s="55" t="s">
        <v>56</v>
      </c>
      <c r="B19" s="89">
        <v>6.3870180000000003</v>
      </c>
      <c r="C19" s="89">
        <v>5.6939830000000002</v>
      </c>
      <c r="D19" s="89">
        <v>6.6162640000000001</v>
      </c>
      <c r="E19" s="89">
        <v>66.629992000000001</v>
      </c>
      <c r="F19" s="89">
        <v>51.131462999999997</v>
      </c>
      <c r="G19" s="90">
        <f t="shared" si="0"/>
        <v>30.31113934682449</v>
      </c>
    </row>
    <row r="20" spans="1:7" ht="12.75" customHeight="1" x14ac:dyDescent="0.2">
      <c r="A20" s="55" t="s">
        <v>57</v>
      </c>
      <c r="B20" s="89">
        <v>12.203699</v>
      </c>
      <c r="C20" s="89">
        <v>11.869289999999999</v>
      </c>
      <c r="D20" s="89">
        <v>11.640867</v>
      </c>
      <c r="E20" s="89">
        <v>109.47645900000001</v>
      </c>
      <c r="F20" s="89">
        <v>116.764578</v>
      </c>
      <c r="G20" s="90">
        <f t="shared" si="0"/>
        <v>-6.2417208410584806</v>
      </c>
    </row>
    <row r="21" spans="1:7" ht="12.75" customHeight="1" x14ac:dyDescent="0.2">
      <c r="A21" s="55" t="s">
        <v>58</v>
      </c>
      <c r="B21" s="89">
        <v>12.855269</v>
      </c>
      <c r="C21" s="89">
        <v>11.479041</v>
      </c>
      <c r="D21" s="89">
        <v>11.177213999999999</v>
      </c>
      <c r="E21" s="89">
        <v>101.52789300000001</v>
      </c>
      <c r="F21" s="89">
        <v>100.51412000000001</v>
      </c>
      <c r="G21" s="90">
        <f t="shared" si="0"/>
        <v>1.0085876491780539</v>
      </c>
    </row>
    <row r="22" spans="1:7" ht="12.75" customHeight="1" x14ac:dyDescent="0.2">
      <c r="A22" s="55" t="s">
        <v>59</v>
      </c>
      <c r="B22" s="89">
        <v>59.389046999999998</v>
      </c>
      <c r="C22" s="89">
        <v>41.760317000000001</v>
      </c>
      <c r="D22" s="89">
        <v>54.492595000000001</v>
      </c>
      <c r="E22" s="89">
        <v>478.01853599999998</v>
      </c>
      <c r="F22" s="89">
        <v>445.08731599999999</v>
      </c>
      <c r="G22" s="90">
        <f t="shared" si="0"/>
        <v>7.398822391964103</v>
      </c>
    </row>
    <row r="23" spans="1:7" ht="12.75" customHeight="1" x14ac:dyDescent="0.2">
      <c r="A23" s="55" t="s">
        <v>60</v>
      </c>
      <c r="B23" s="89">
        <v>18.37886</v>
      </c>
      <c r="C23" s="89">
        <v>15.555137999999999</v>
      </c>
      <c r="D23" s="89">
        <v>15.235346</v>
      </c>
      <c r="E23" s="89">
        <v>164.21592100000001</v>
      </c>
      <c r="F23" s="89">
        <v>152.52248299999999</v>
      </c>
      <c r="G23" s="90">
        <f t="shared" si="0"/>
        <v>7.6666978992205372</v>
      </c>
    </row>
    <row r="24" spans="1:7" ht="12.75" customHeight="1" x14ac:dyDescent="0.2">
      <c r="A24" s="55" t="s">
        <v>61</v>
      </c>
      <c r="B24" s="89">
        <v>44.997216999999999</v>
      </c>
      <c r="C24" s="89">
        <v>45.444597000000002</v>
      </c>
      <c r="D24" s="89">
        <v>48.801696999999997</v>
      </c>
      <c r="E24" s="89">
        <v>419.66189600000001</v>
      </c>
      <c r="F24" s="89">
        <v>473.000834</v>
      </c>
      <c r="G24" s="90">
        <f t="shared" si="0"/>
        <v>-11.276711194974339</v>
      </c>
    </row>
    <row r="25" spans="1:7" ht="12.75" customHeight="1" x14ac:dyDescent="0.2">
      <c r="A25" s="55" t="s">
        <v>71</v>
      </c>
      <c r="B25" s="89">
        <v>4.9604920000000003</v>
      </c>
      <c r="C25" s="89">
        <v>5.7916489999999996</v>
      </c>
      <c r="D25" s="89">
        <v>2.8559730000000001</v>
      </c>
      <c r="E25" s="89">
        <v>37.274495999999999</v>
      </c>
      <c r="F25" s="89">
        <v>36.651148999999997</v>
      </c>
      <c r="G25" s="90">
        <f t="shared" si="0"/>
        <v>1.7007570485716741</v>
      </c>
    </row>
    <row r="26" spans="1:7" ht="12.75" customHeight="1" x14ac:dyDescent="0.2">
      <c r="A26" s="55" t="s">
        <v>72</v>
      </c>
      <c r="B26" s="89">
        <v>4.4815009999999997</v>
      </c>
      <c r="C26" s="89">
        <v>2.5436999999999999</v>
      </c>
      <c r="D26" s="89">
        <v>3.013722</v>
      </c>
      <c r="E26" s="89">
        <v>26.167262000000001</v>
      </c>
      <c r="F26" s="89">
        <v>26.639181000000001</v>
      </c>
      <c r="G26" s="90">
        <f t="shared" si="0"/>
        <v>-1.7715221800550154</v>
      </c>
    </row>
    <row r="27" spans="1:7" ht="12.75" customHeight="1" x14ac:dyDescent="0.2">
      <c r="A27" s="55" t="s">
        <v>73</v>
      </c>
      <c r="B27" s="89">
        <v>7.7599109999999998</v>
      </c>
      <c r="C27" s="89">
        <v>4.4829790000000003</v>
      </c>
      <c r="D27" s="89">
        <v>4.1077380000000003</v>
      </c>
      <c r="E27" s="89">
        <v>38.478226999999997</v>
      </c>
      <c r="F27" s="89">
        <v>49.098191</v>
      </c>
      <c r="G27" s="90">
        <f t="shared" si="0"/>
        <v>-21.630051502304852</v>
      </c>
    </row>
    <row r="28" spans="1:7" ht="12.75" customHeight="1" x14ac:dyDescent="0.2">
      <c r="A28" s="55" t="s">
        <v>64</v>
      </c>
      <c r="B28" s="89">
        <v>5.0581839999999998</v>
      </c>
      <c r="C28" s="89">
        <v>3.578017</v>
      </c>
      <c r="D28" s="89">
        <v>5.0175710000000002</v>
      </c>
      <c r="E28" s="89">
        <v>39.312199</v>
      </c>
      <c r="F28" s="89">
        <v>45.532645000000002</v>
      </c>
      <c r="G28" s="90">
        <f t="shared" si="0"/>
        <v>-13.661508133340391</v>
      </c>
    </row>
    <row r="29" spans="1:7" ht="12.75" customHeight="1" x14ac:dyDescent="0.2">
      <c r="A29" s="55" t="s">
        <v>65</v>
      </c>
      <c r="B29" s="89">
        <v>5.992102</v>
      </c>
      <c r="C29" s="89">
        <v>7.9139730000000004</v>
      </c>
      <c r="D29" s="89">
        <v>5.2479620000000002</v>
      </c>
      <c r="E29" s="89">
        <v>54.027535999999998</v>
      </c>
      <c r="F29" s="89">
        <v>69.052615000000003</v>
      </c>
      <c r="G29" s="90">
        <f t="shared" si="0"/>
        <v>-21.75888487351277</v>
      </c>
    </row>
    <row r="30" spans="1:7" ht="12.75" customHeight="1" x14ac:dyDescent="0.2">
      <c r="A30" s="55" t="s">
        <v>62</v>
      </c>
      <c r="B30" s="89">
        <v>0.64567099999999999</v>
      </c>
      <c r="C30" s="89">
        <v>0.64609300000000003</v>
      </c>
      <c r="D30" s="89">
        <v>0.74309199999999997</v>
      </c>
      <c r="E30" s="89">
        <v>5.8903530000000002</v>
      </c>
      <c r="F30" s="89">
        <v>5.8442460000000001</v>
      </c>
      <c r="G30" s="90">
        <f t="shared" si="0"/>
        <v>0.78892982944249468</v>
      </c>
    </row>
    <row r="31" spans="1:7" ht="12.75" customHeight="1" x14ac:dyDescent="0.2">
      <c r="A31" s="55" t="s">
        <v>63</v>
      </c>
      <c r="B31" s="89">
        <v>0.73191899999999999</v>
      </c>
      <c r="C31" s="89">
        <v>1.6647449999999999</v>
      </c>
      <c r="D31" s="89">
        <v>1.397402</v>
      </c>
      <c r="E31" s="89">
        <v>10.543108999999999</v>
      </c>
      <c r="F31" s="89">
        <v>12.745576</v>
      </c>
      <c r="G31" s="90">
        <f t="shared" si="0"/>
        <v>-17.280246887233659</v>
      </c>
    </row>
    <row r="32" spans="1:7" ht="12.75" customHeight="1" x14ac:dyDescent="0.2">
      <c r="A32" s="56" t="s">
        <v>66</v>
      </c>
      <c r="B32" s="104">
        <f>B10-B12</f>
        <v>471.08207699999991</v>
      </c>
      <c r="C32" s="104">
        <f>C10-C12</f>
        <v>423.99098600000013</v>
      </c>
      <c r="D32" s="104">
        <f>D10-D12</f>
        <v>428.93139900000006</v>
      </c>
      <c r="E32" s="104">
        <f>E10-E12</f>
        <v>4107.2212170000012</v>
      </c>
      <c r="F32" s="104">
        <f>F10-F12</f>
        <v>3898.551507000001</v>
      </c>
      <c r="G32" s="105">
        <f t="shared" si="0"/>
        <v>5.3524933459343913</v>
      </c>
    </row>
    <row r="33" spans="1:7" ht="12.75" customHeight="1" x14ac:dyDescent="0.2">
      <c r="A33" s="5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5" t="s">
        <v>67</v>
      </c>
      <c r="B34" s="89">
        <v>154.58431899999999</v>
      </c>
      <c r="C34" s="89">
        <v>86.476572000000004</v>
      </c>
      <c r="D34" s="89">
        <v>79.608789999999999</v>
      </c>
      <c r="E34" s="89">
        <v>1011.291657</v>
      </c>
      <c r="F34" s="89">
        <v>830.96693400000004</v>
      </c>
      <c r="G34" s="90">
        <f t="shared" ref="G34:G43" si="1">IF(AND(F34&gt;0,E34&gt;0),(E34/F34%)-100,"x  ")</f>
        <v>21.700589472552934</v>
      </c>
    </row>
    <row r="35" spans="1:7" ht="12.75" customHeight="1" x14ac:dyDescent="0.2">
      <c r="A35" s="55" t="s">
        <v>68</v>
      </c>
      <c r="B35" s="89">
        <v>119.28395399999999</v>
      </c>
      <c r="C35" s="89">
        <v>141.56639300000001</v>
      </c>
      <c r="D35" s="89">
        <v>147.41729000000001</v>
      </c>
      <c r="E35" s="89">
        <v>1288.2780319999999</v>
      </c>
      <c r="F35" s="89">
        <v>1293.998002</v>
      </c>
      <c r="G35" s="90">
        <f t="shared" si="1"/>
        <v>-0.44203854960821332</v>
      </c>
    </row>
    <row r="36" spans="1:7" ht="12.75" customHeight="1" x14ac:dyDescent="0.2">
      <c r="A36" s="55" t="s">
        <v>69</v>
      </c>
      <c r="B36" s="89">
        <v>85.065287999999995</v>
      </c>
      <c r="C36" s="89">
        <v>76.159875999999997</v>
      </c>
      <c r="D36" s="89">
        <v>83.500061000000002</v>
      </c>
      <c r="E36" s="89">
        <v>718.68182100000001</v>
      </c>
      <c r="F36" s="89">
        <v>675.21982100000002</v>
      </c>
      <c r="G36" s="90">
        <f t="shared" si="1"/>
        <v>6.4367186282583901</v>
      </c>
    </row>
    <row r="37" spans="1:7" ht="12.75" customHeight="1" x14ac:dyDescent="0.2">
      <c r="A37" s="55" t="s">
        <v>70</v>
      </c>
      <c r="B37" s="89">
        <v>44.186878</v>
      </c>
      <c r="C37" s="89">
        <v>51.226860000000002</v>
      </c>
      <c r="D37" s="89">
        <v>46.816420000000001</v>
      </c>
      <c r="E37" s="89">
        <v>469.05548099999999</v>
      </c>
      <c r="F37" s="89">
        <v>425.06028400000002</v>
      </c>
      <c r="G37" s="90">
        <f t="shared" si="1"/>
        <v>10.35034291747661</v>
      </c>
    </row>
    <row r="38" spans="1:7" ht="12.75" customHeight="1" x14ac:dyDescent="0.2">
      <c r="A38" s="55" t="s">
        <v>74</v>
      </c>
      <c r="B38" s="89">
        <v>31.375235</v>
      </c>
      <c r="C38" s="89">
        <v>29.321977</v>
      </c>
      <c r="D38" s="89">
        <v>31.987017000000002</v>
      </c>
      <c r="E38" s="89">
        <v>273.90885100000003</v>
      </c>
      <c r="F38" s="89">
        <v>279.74652300000002</v>
      </c>
      <c r="G38" s="90">
        <f t="shared" si="1"/>
        <v>-2.0867719596286065</v>
      </c>
    </row>
    <row r="39" spans="1:7" ht="12.75" customHeight="1" x14ac:dyDescent="0.2">
      <c r="A39" s="55" t="s">
        <v>156</v>
      </c>
      <c r="B39" s="89">
        <v>3.8611490000000002</v>
      </c>
      <c r="C39" s="89">
        <v>3.113464</v>
      </c>
      <c r="D39" s="89">
        <v>3.3005429999999998</v>
      </c>
      <c r="E39" s="89">
        <v>32.447637999999998</v>
      </c>
      <c r="F39" s="89">
        <v>44.804445000000001</v>
      </c>
      <c r="G39" s="90">
        <f t="shared" si="1"/>
        <v>-27.579422086357738</v>
      </c>
    </row>
    <row r="40" spans="1:7" ht="12.75" customHeight="1" x14ac:dyDescent="0.2">
      <c r="A40" s="55" t="s">
        <v>75</v>
      </c>
      <c r="B40" s="89">
        <v>19.912292000000001</v>
      </c>
      <c r="C40" s="89">
        <v>22.034535999999999</v>
      </c>
      <c r="D40" s="89">
        <v>21.887530000000002</v>
      </c>
      <c r="E40" s="89">
        <v>188.61052799999999</v>
      </c>
      <c r="F40" s="89">
        <v>208.921469</v>
      </c>
      <c r="G40" s="90">
        <f t="shared" si="1"/>
        <v>-9.7218065224306827</v>
      </c>
    </row>
    <row r="41" spans="1:7" ht="12.75" customHeight="1" x14ac:dyDescent="0.2">
      <c r="A41" s="55" t="s">
        <v>76</v>
      </c>
      <c r="B41" s="89">
        <v>9.2472659999999998</v>
      </c>
      <c r="C41" s="89">
        <v>10.885992999999999</v>
      </c>
      <c r="D41" s="89">
        <v>10.741932</v>
      </c>
      <c r="E41" s="89">
        <v>88.700587999999996</v>
      </c>
      <c r="F41" s="89">
        <v>99.823588999999998</v>
      </c>
      <c r="G41" s="90">
        <f t="shared" si="1"/>
        <v>-11.142657874182433</v>
      </c>
    </row>
    <row r="42" spans="1:7" ht="12.75" customHeight="1" x14ac:dyDescent="0.2">
      <c r="A42" s="55" t="s">
        <v>77</v>
      </c>
      <c r="B42" s="89">
        <v>3.565696</v>
      </c>
      <c r="C42" s="89">
        <v>3.2053150000000001</v>
      </c>
      <c r="D42" s="89">
        <v>3.6718160000000002</v>
      </c>
      <c r="E42" s="89">
        <v>36.246620999999998</v>
      </c>
      <c r="F42" s="89">
        <v>40.010440000000003</v>
      </c>
      <c r="G42" s="90">
        <f t="shared" si="1"/>
        <v>-9.4070922489230497</v>
      </c>
    </row>
    <row r="43" spans="1:7" ht="12.75" customHeight="1" x14ac:dyDescent="0.2">
      <c r="A43" s="58" t="s">
        <v>78</v>
      </c>
      <c r="B43" s="89">
        <f>B8-B10</f>
        <v>157.13005399999997</v>
      </c>
      <c r="C43" s="89">
        <f>C8-C10</f>
        <v>147.12399100000005</v>
      </c>
      <c r="D43" s="89">
        <f>D8-D10</f>
        <v>125.52378600000009</v>
      </c>
      <c r="E43" s="89">
        <f>E8-E10</f>
        <v>1653.3730259999993</v>
      </c>
      <c r="F43" s="89">
        <f>F8-F10</f>
        <v>1234.6919170000001</v>
      </c>
      <c r="G43" s="90">
        <f t="shared" si="1"/>
        <v>33.909763499326374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16.830997</v>
      </c>
      <c r="C45" s="89">
        <v>18.215118</v>
      </c>
      <c r="D45" s="89">
        <v>20.533918</v>
      </c>
      <c r="E45" s="89">
        <v>167.8373</v>
      </c>
      <c r="F45" s="89">
        <v>354.34029199999998</v>
      </c>
      <c r="G45" s="90">
        <f>IF(AND(F45&gt;0,E45&gt;0),(E45/F45%)-100,"x  ")</f>
        <v>-52.633865301437403</v>
      </c>
    </row>
    <row r="46" spans="1:7" ht="12.75" customHeight="1" x14ac:dyDescent="0.2">
      <c r="A46" s="56" t="s">
        <v>80</v>
      </c>
      <c r="B46" s="89">
        <v>32.834302999999998</v>
      </c>
      <c r="C46" s="89">
        <v>35.431133000000003</v>
      </c>
      <c r="D46" s="89">
        <v>27.498546999999999</v>
      </c>
      <c r="E46" s="89">
        <v>668.91927299999998</v>
      </c>
      <c r="F46" s="89">
        <v>214.578171</v>
      </c>
      <c r="G46" s="90">
        <f>IF(AND(F46&gt;0,E46&gt;0),(E46/F46%)-100,"x  ")</f>
        <v>211.73686954392019</v>
      </c>
    </row>
    <row r="47" spans="1:7" ht="12.75" customHeight="1" x14ac:dyDescent="0.2">
      <c r="A47" s="56" t="s">
        <v>81</v>
      </c>
      <c r="B47" s="89">
        <v>42.055284999999998</v>
      </c>
      <c r="C47" s="89">
        <v>48.475625000000001</v>
      </c>
      <c r="D47" s="89">
        <v>45.256163999999998</v>
      </c>
      <c r="E47" s="89">
        <v>401.81058300000001</v>
      </c>
      <c r="F47" s="89">
        <v>387.19590399999998</v>
      </c>
      <c r="G47" s="90">
        <f>IF(AND(F47&gt;0,E47&gt;0),(E47/F47%)-100,"x  ")</f>
        <v>3.7744921495863935</v>
      </c>
    </row>
    <row r="48" spans="1:7" ht="12.75" customHeight="1" x14ac:dyDescent="0.2">
      <c r="A48" s="56" t="s">
        <v>82</v>
      </c>
      <c r="B48" s="89">
        <v>47.201538999999997</v>
      </c>
      <c r="C48" s="89">
        <v>27.706866999999999</v>
      </c>
      <c r="D48" s="89">
        <v>18.174965</v>
      </c>
      <c r="E48" s="89">
        <v>278.71760699999999</v>
      </c>
      <c r="F48" s="89">
        <v>152.57150200000001</v>
      </c>
      <c r="G48" s="90">
        <f>IF(AND(F48&gt;0,E48&gt;0),(E48/F48%)-100,"x  ")</f>
        <v>82.67999157535985</v>
      </c>
    </row>
    <row r="49" spans="1:7" ht="12.75" customHeight="1" x14ac:dyDescent="0.2">
      <c r="A49" s="57" t="s">
        <v>83</v>
      </c>
      <c r="B49" s="89">
        <v>29.914155000000001</v>
      </c>
      <c r="C49" s="89">
        <v>29.431785000000001</v>
      </c>
      <c r="D49" s="89">
        <v>63.386378000000001</v>
      </c>
      <c r="E49" s="89">
        <v>1341.7882950000001</v>
      </c>
      <c r="F49" s="89">
        <v>939.20648400000005</v>
      </c>
      <c r="G49" s="90">
        <f>IF(AND(F49&gt;0,E49&gt;0),(E49/F49%)-100,"x  ")</f>
        <v>42.864036594534412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3.3404630000000002</v>
      </c>
      <c r="C51" s="89">
        <v>9.3624209999999994</v>
      </c>
      <c r="D51" s="89">
        <v>26.513299</v>
      </c>
      <c r="E51" s="89">
        <v>410.12293</v>
      </c>
      <c r="F51" s="89">
        <v>50.087992999999997</v>
      </c>
      <c r="G51" s="90">
        <f>IF(AND(F51&gt;0,E51&gt;0),(E51/F51%)-100,"x  ")</f>
        <v>718.80487804731968</v>
      </c>
    </row>
    <row r="52" spans="1:7" ht="12.75" customHeight="1" x14ac:dyDescent="0.2">
      <c r="A52" s="58" t="s">
        <v>131</v>
      </c>
      <c r="B52" s="89">
        <v>1.618217</v>
      </c>
      <c r="C52" s="89">
        <v>1.382584</v>
      </c>
      <c r="D52" s="89">
        <v>1.365683</v>
      </c>
      <c r="E52" s="89">
        <v>41.685245000000002</v>
      </c>
      <c r="F52" s="89">
        <v>13.541162999999999</v>
      </c>
      <c r="G52" s="90">
        <f>IF(AND(F52&gt;0,E52&gt;0),(E52/F52%)-100,"x  ")</f>
        <v>207.84095132744505</v>
      </c>
    </row>
    <row r="53" spans="1:7" ht="12.75" customHeight="1" x14ac:dyDescent="0.2">
      <c r="A53" s="58" t="s">
        <v>85</v>
      </c>
      <c r="B53" s="89">
        <v>8.6418719999999993</v>
      </c>
      <c r="C53" s="89">
        <v>7.2575399999999997</v>
      </c>
      <c r="D53" s="89">
        <v>7.2507609999999998</v>
      </c>
      <c r="E53" s="89">
        <v>94.409329</v>
      </c>
      <c r="F53" s="89">
        <v>70.868778000000006</v>
      </c>
      <c r="G53" s="90">
        <f>IF(AND(F53&gt;0,E53&gt;0),(E53/F53%)-100,"x  ")</f>
        <v>33.217097379610493</v>
      </c>
    </row>
    <row r="54" spans="1:7" ht="12.75" customHeight="1" x14ac:dyDescent="0.2">
      <c r="A54" s="59" t="s">
        <v>86</v>
      </c>
      <c r="B54" s="89">
        <v>361.45371</v>
      </c>
      <c r="C54" s="89">
        <v>177.22581700000001</v>
      </c>
      <c r="D54" s="89">
        <v>231.68263899999999</v>
      </c>
      <c r="E54" s="89">
        <v>2155.9652999999998</v>
      </c>
      <c r="F54" s="89">
        <v>1773.3618959999999</v>
      </c>
      <c r="G54" s="90">
        <f>IF(AND(F54&gt;0,E54&gt;0),(E54/F54%)-100,"x  ")</f>
        <v>21.575032420793605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138.127791</v>
      </c>
      <c r="C56" s="89">
        <v>142.87338500000001</v>
      </c>
      <c r="D56" s="89">
        <v>148.239644</v>
      </c>
      <c r="E56" s="89">
        <v>1312.5670809999999</v>
      </c>
      <c r="F56" s="89">
        <v>1363.7399620000001</v>
      </c>
      <c r="G56" s="90">
        <f>IF(AND(F56&gt;0,E56&gt;0),(E56/F56%)-100,"x  ")</f>
        <v>-3.7523928627091294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119.687072</v>
      </c>
      <c r="C58" s="89">
        <v>121.413704</v>
      </c>
      <c r="D58" s="89">
        <v>133.03137799999999</v>
      </c>
      <c r="E58" s="89">
        <v>1141.8278130000001</v>
      </c>
      <c r="F58" s="89">
        <v>1090.6002539999999</v>
      </c>
      <c r="G58" s="90">
        <f>IF(AND(F58&gt;0,E58&gt;0),(E58/F58%)-100,"x  ")</f>
        <v>4.6971893516540604</v>
      </c>
    </row>
    <row r="59" spans="1:7" ht="12.75" customHeight="1" x14ac:dyDescent="0.2">
      <c r="A59" s="53" t="s">
        <v>89</v>
      </c>
      <c r="B59" s="89">
        <v>9.9743630000000003</v>
      </c>
      <c r="C59" s="89">
        <v>14.211159</v>
      </c>
      <c r="D59" s="89">
        <v>8.6830459999999992</v>
      </c>
      <c r="E59" s="89">
        <v>104.963201</v>
      </c>
      <c r="F59" s="89">
        <v>198.517098</v>
      </c>
      <c r="G59" s="90">
        <f>IF(AND(F59&gt;0,E59&gt;0),(E59/F59%)-100,"x  ")</f>
        <v>-47.126367422517937</v>
      </c>
    </row>
    <row r="60" spans="1:7" ht="12.75" customHeight="1" x14ac:dyDescent="0.2">
      <c r="A60" s="52" t="s">
        <v>132</v>
      </c>
      <c r="B60" s="95">
        <v>30.637262</v>
      </c>
      <c r="C60" s="89">
        <v>30.487290999999999</v>
      </c>
      <c r="D60" s="89">
        <v>25.050792999999999</v>
      </c>
      <c r="E60" s="89">
        <v>237.675883</v>
      </c>
      <c r="F60" s="89">
        <v>209.622345</v>
      </c>
      <c r="G60" s="90">
        <f>IF(AND(F60&gt;0,E60&gt;0),(E60/F60%)-100,"x  ")</f>
        <v>13.382894843581681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17.093572000000002</v>
      </c>
      <c r="C62" s="89">
        <v>14.670780000000001</v>
      </c>
      <c r="D62" s="89">
        <v>12.490996000000001</v>
      </c>
      <c r="E62" s="89">
        <v>113.407659</v>
      </c>
      <c r="F62" s="89">
        <v>109.279629</v>
      </c>
      <c r="G62" s="90">
        <f>IF(AND(F62&gt;0,E62&gt;0),(E62/F62%)-100,"x  ")</f>
        <v>3.7774926926225305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234.98970700000001</v>
      </c>
      <c r="C64" s="89">
        <v>260.38018099999999</v>
      </c>
      <c r="D64" s="89">
        <v>250.555815</v>
      </c>
      <c r="E64" s="89">
        <v>2328.7864880000002</v>
      </c>
      <c r="F64" s="89">
        <v>2063.7615679999999</v>
      </c>
      <c r="G64" s="90">
        <f>IF(AND(F64&gt;0,E64&gt;0),(E64/F64%)-100,"x  ")</f>
        <v>12.841838132339916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37.224504000000003</v>
      </c>
      <c r="C66" s="89">
        <v>38.766680000000001</v>
      </c>
      <c r="D66" s="89">
        <v>31.008133999999998</v>
      </c>
      <c r="E66" s="89">
        <v>318.19912599999998</v>
      </c>
      <c r="F66" s="89">
        <v>301.08457199999998</v>
      </c>
      <c r="G66" s="90">
        <f t="shared" ref="G66:G71" si="2">IF(AND(F66&gt;0,E66&gt;0),(E66/F66%)-100,"x  ")</f>
        <v>5.6843012201900507</v>
      </c>
    </row>
    <row r="67" spans="1:7" ht="12.75" customHeight="1" x14ac:dyDescent="0.2">
      <c r="A67" s="58" t="s">
        <v>186</v>
      </c>
      <c r="B67" s="89">
        <v>82.892866999999995</v>
      </c>
      <c r="C67" s="89">
        <v>89.620577999999995</v>
      </c>
      <c r="D67" s="89">
        <v>92.451436000000001</v>
      </c>
      <c r="E67" s="89">
        <v>792.01446399999998</v>
      </c>
      <c r="F67" s="89">
        <v>662.42695300000003</v>
      </c>
      <c r="G67" s="90">
        <f t="shared" si="2"/>
        <v>19.56253597670262</v>
      </c>
    </row>
    <row r="68" spans="1:7" ht="12.75" customHeight="1" x14ac:dyDescent="0.2">
      <c r="A68" s="58" t="s">
        <v>93</v>
      </c>
      <c r="B68" s="89">
        <v>22.334405</v>
      </c>
      <c r="C68" s="89">
        <v>20.736352</v>
      </c>
      <c r="D68" s="89">
        <v>16.715205000000001</v>
      </c>
      <c r="E68" s="89">
        <v>198.269802</v>
      </c>
      <c r="F68" s="89">
        <v>331.84394900000001</v>
      </c>
      <c r="G68" s="90">
        <f t="shared" si="2"/>
        <v>-40.252096626297082</v>
      </c>
    </row>
    <row r="69" spans="1:7" ht="12.75" customHeight="1" x14ac:dyDescent="0.2">
      <c r="A69" s="58" t="s">
        <v>94</v>
      </c>
      <c r="B69" s="89">
        <v>17.194497999999999</v>
      </c>
      <c r="C69" s="89">
        <v>18.129581000000002</v>
      </c>
      <c r="D69" s="89">
        <v>19.035349</v>
      </c>
      <c r="E69" s="89">
        <v>172.76004499999999</v>
      </c>
      <c r="F69" s="89">
        <v>152.483284</v>
      </c>
      <c r="G69" s="90">
        <f t="shared" si="2"/>
        <v>13.29769432300526</v>
      </c>
    </row>
    <row r="70" spans="1:7" ht="12.75" customHeight="1" x14ac:dyDescent="0.2">
      <c r="A70" s="60" t="s">
        <v>133</v>
      </c>
      <c r="B70" s="89">
        <v>12.270060000000001</v>
      </c>
      <c r="C70" s="89">
        <v>29.411332999999999</v>
      </c>
      <c r="D70" s="89">
        <v>19.538876999999999</v>
      </c>
      <c r="E70" s="89">
        <v>204.630101</v>
      </c>
      <c r="F70" s="89">
        <v>80.118562999999995</v>
      </c>
      <c r="G70" s="90">
        <f t="shared" si="2"/>
        <v>155.4091003853876</v>
      </c>
    </row>
    <row r="71" spans="1:7" ht="12.75" customHeight="1" x14ac:dyDescent="0.2">
      <c r="A71" s="61" t="s">
        <v>95</v>
      </c>
      <c r="B71" s="89">
        <v>11.762555000000001</v>
      </c>
      <c r="C71" s="89">
        <v>14.085032</v>
      </c>
      <c r="D71" s="89">
        <v>10.407548999999999</v>
      </c>
      <c r="E71" s="89">
        <v>98.996932000000001</v>
      </c>
      <c r="F71" s="89">
        <v>107.869095</v>
      </c>
      <c r="G71" s="90">
        <f t="shared" si="2"/>
        <v>-8.2249350474294687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10.077228</v>
      </c>
      <c r="C73" s="89">
        <v>12.103764</v>
      </c>
      <c r="D73" s="89">
        <v>6.8746679999999998</v>
      </c>
      <c r="E73" s="89">
        <v>81.463862000000006</v>
      </c>
      <c r="F73" s="89">
        <v>93.048306999999994</v>
      </c>
      <c r="G73" s="90">
        <f>IF(AND(F73&gt;0,E73&gt;0),(E73/F73%)-100,"x  ")</f>
        <v>-12.449925606921568</v>
      </c>
    </row>
    <row r="74" spans="1:7" ht="24" x14ac:dyDescent="0.2">
      <c r="A74" s="63" t="s">
        <v>111</v>
      </c>
      <c r="B74" s="89">
        <v>6.6905229999999998</v>
      </c>
      <c r="C74" s="89">
        <v>6.7224430000000002</v>
      </c>
      <c r="D74" s="89">
        <v>6.7256280000000004</v>
      </c>
      <c r="E74" s="89">
        <v>38.280037999999998</v>
      </c>
      <c r="F74" s="89">
        <v>21.343436000000001</v>
      </c>
      <c r="G74" s="90">
        <f>IF(AND(F74&gt;0,E74&gt;0),(E74/F74%)-100,"x  ")</f>
        <v>79.352743391457665</v>
      </c>
    </row>
    <row r="75" spans="1:7" x14ac:dyDescent="0.2">
      <c r="A75" s="64" t="s">
        <v>46</v>
      </c>
      <c r="B75" s="96">
        <v>1844.04168</v>
      </c>
      <c r="C75" s="92">
        <v>1592.7177099999999</v>
      </c>
      <c r="D75" s="92">
        <v>1632.184524</v>
      </c>
      <c r="E75" s="92">
        <v>16671.746394000002</v>
      </c>
      <c r="F75" s="92">
        <v>14941.99157</v>
      </c>
      <c r="G75" s="93">
        <f>IF(AND(F75&gt;0,E75&gt;0),(E75/F75%)-100,"x  ")</f>
        <v>11.576467674315538</v>
      </c>
    </row>
    <row r="77" spans="1:7" x14ac:dyDescent="0.2">
      <c r="A77" s="34" t="s">
        <v>157</v>
      </c>
    </row>
    <row r="78" spans="1:7" x14ac:dyDescent="0.2">
      <c r="A78" s="34" t="s">
        <v>185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3/17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B46" sqref="B46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16636.343575999999</v>
      </c>
      <c r="C9" s="98"/>
      <c r="D9" s="97">
        <v>14941.99157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2017</v>
      </c>
      <c r="C10" s="20">
        <v>2017</v>
      </c>
      <c r="D10" s="12">
        <v>2016</v>
      </c>
      <c r="E10" s="12">
        <v>2016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1288.2780319999999</v>
      </c>
      <c r="C11" s="82">
        <f t="shared" ref="C11:C25" si="0">IF(B$8&gt;0,B11/B$8*100,0)</f>
        <v>0</v>
      </c>
      <c r="D11" s="83">
        <v>1293.998002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177</v>
      </c>
      <c r="B12" s="81">
        <v>1141.8278130000001</v>
      </c>
      <c r="C12" s="84">
        <f t="shared" si="0"/>
        <v>0</v>
      </c>
      <c r="D12" s="83">
        <v>1090.6002539999999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178</v>
      </c>
      <c r="B13" s="81">
        <v>1011.291657</v>
      </c>
      <c r="C13" s="84">
        <f t="shared" si="0"/>
        <v>0</v>
      </c>
      <c r="D13" s="83">
        <v>830.96693400000004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54</v>
      </c>
      <c r="B14" s="81">
        <v>1000.200596</v>
      </c>
      <c r="C14" s="84">
        <f t="shared" si="0"/>
        <v>0</v>
      </c>
      <c r="D14" s="83">
        <v>899.80353000000002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865.39889000000005</v>
      </c>
      <c r="C15" s="84">
        <f t="shared" si="0"/>
        <v>0</v>
      </c>
      <c r="D15" s="83">
        <v>951.09483499999999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737.50865599999997</v>
      </c>
      <c r="C16" s="84">
        <f t="shared" si="0"/>
        <v>0</v>
      </c>
      <c r="D16" s="83">
        <v>727.11295900000005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55</v>
      </c>
      <c r="B17" s="81">
        <v>730.44868299999996</v>
      </c>
      <c r="C17" s="84">
        <f t="shared" si="0"/>
        <v>0</v>
      </c>
      <c r="D17" s="83">
        <v>687.65853600000003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180</v>
      </c>
      <c r="B18" s="81">
        <v>724.80279099999996</v>
      </c>
      <c r="C18" s="84">
        <f t="shared" si="0"/>
        <v>0</v>
      </c>
      <c r="D18" s="83">
        <v>603.96044600000005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1">
        <v>718.68182100000001</v>
      </c>
      <c r="C19" s="84">
        <f t="shared" si="0"/>
        <v>0</v>
      </c>
      <c r="D19" s="83">
        <v>675.21982100000002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181</v>
      </c>
      <c r="B20" s="81">
        <v>668.91927299999998</v>
      </c>
      <c r="C20" s="84">
        <f t="shared" si="0"/>
        <v>0</v>
      </c>
      <c r="D20" s="83">
        <v>214.578171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182</v>
      </c>
      <c r="B21" s="81">
        <v>627.12554799999998</v>
      </c>
      <c r="C21" s="84">
        <f t="shared" si="0"/>
        <v>0</v>
      </c>
      <c r="D21" s="83">
        <v>649.93534299999999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183</v>
      </c>
      <c r="B22" s="81">
        <v>565.33989599999995</v>
      </c>
      <c r="C22" s="84">
        <f t="shared" si="0"/>
        <v>0</v>
      </c>
      <c r="D22" s="83">
        <v>0.20156099999999999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59</v>
      </c>
      <c r="B23" s="81">
        <v>478.01853599999998</v>
      </c>
      <c r="C23" s="84">
        <f t="shared" si="0"/>
        <v>0</v>
      </c>
      <c r="D23" s="83">
        <v>445.08731599999999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70</v>
      </c>
      <c r="B24" s="81">
        <v>469.05548099999999</v>
      </c>
      <c r="C24" s="84">
        <f t="shared" si="0"/>
        <v>0</v>
      </c>
      <c r="D24" s="83">
        <v>425.06028400000002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61</v>
      </c>
      <c r="B25" s="81">
        <v>419.66189600000001</v>
      </c>
      <c r="C25" s="84">
        <f t="shared" si="0"/>
        <v>0</v>
      </c>
      <c r="D25" s="83">
        <v>473.000834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5189.784007000002</v>
      </c>
      <c r="C27" s="84">
        <f>IF(B$8&gt;0,B27/B$8*100,0)</f>
        <v>0</v>
      </c>
      <c r="D27" s="83">
        <f>D9-(SUM(D11:D25))</f>
        <v>4973.7127440000022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184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2017</v>
      </c>
      <c r="C36" s="6">
        <v>2016</v>
      </c>
      <c r="D36" s="6">
        <v>2015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5" si="2">IF(F37=0,"",F37)</f>
        <v>1991.964453</v>
      </c>
      <c r="C37" s="100">
        <v>1418.0812080000001</v>
      </c>
      <c r="D37" s="100">
        <v>1483.328685</v>
      </c>
      <c r="E37" s="28"/>
      <c r="F37" s="101">
        <v>1991.964453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1895.5879090000001</v>
      </c>
      <c r="C38" s="100">
        <v>1514.210808</v>
      </c>
      <c r="D38" s="100">
        <v>1477.459638</v>
      </c>
      <c r="E38" s="12"/>
      <c r="F38" s="101">
        <v>1895.5879090000001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2177.2472630000002</v>
      </c>
      <c r="C39" s="100">
        <v>2232.9373700000001</v>
      </c>
      <c r="D39" s="100">
        <v>1800.0293899999999</v>
      </c>
      <c r="E39" s="12"/>
      <c r="F39" s="101">
        <v>2177.2472630000002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2175.4245169999999</v>
      </c>
      <c r="C40" s="100">
        <v>1728.6237430000001</v>
      </c>
      <c r="D40" s="100">
        <v>1576.2930349999999</v>
      </c>
      <c r="E40" s="12"/>
      <c r="F40" s="101">
        <v>2175.4245169999999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1654.6371859999999</v>
      </c>
      <c r="C41" s="100">
        <v>1715.398254</v>
      </c>
      <c r="D41" s="100">
        <v>1498.123775</v>
      </c>
      <c r="E41" s="12"/>
      <c r="F41" s="101">
        <v>1654.6371859999999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1707.9411520000001</v>
      </c>
      <c r="C42" s="100">
        <v>1632.8033640000001</v>
      </c>
      <c r="D42" s="100">
        <v>1741.268779</v>
      </c>
      <c r="E42" s="20"/>
      <c r="F42" s="101">
        <v>1707.9411520000001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>
        <f t="shared" si="2"/>
        <v>1844.04168</v>
      </c>
      <c r="C43" s="100">
        <v>1496.062113</v>
      </c>
      <c r="D43" s="100">
        <v>1610.2032409999999</v>
      </c>
      <c r="E43" s="20"/>
      <c r="F43" s="101">
        <v>1844.04168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f t="shared" si="2"/>
        <v>1592.7177099999999</v>
      </c>
      <c r="C44" s="100">
        <v>1605.5199950000001</v>
      </c>
      <c r="D44" s="100">
        <v>1488.872269</v>
      </c>
      <c r="E44" s="20"/>
      <c r="F44" s="101">
        <v>1592.7177099999999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f t="shared" si="2"/>
        <v>1632.184524</v>
      </c>
      <c r="C45" s="100">
        <v>1598.3547149999999</v>
      </c>
      <c r="D45" s="100">
        <v>1583.9198730000001</v>
      </c>
      <c r="E45" s="20"/>
      <c r="F45" s="101">
        <v>1632.184524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1574.6168970000001</v>
      </c>
      <c r="D46" s="100">
        <v>1666.6887180000001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1784.5031650000001</v>
      </c>
      <c r="D47" s="100">
        <v>2159.6155990000002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1805.16911</v>
      </c>
      <c r="D48" s="100">
        <v>1520.1858360000001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3/17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2019-08-20T12:48:02Z</dcterms:modified>
  <cp:category>LIS-Bericht</cp:category>
</cp:coreProperties>
</file>