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7" i="10"/>
  <c r="G46" i="10"/>
  <c r="G45" i="10"/>
  <c r="G44" i="10"/>
  <c r="F42" i="10"/>
  <c r="E42" i="10"/>
  <c r="D42" i="10"/>
  <c r="C42" i="10"/>
  <c r="B42" i="10"/>
  <c r="G41" i="10"/>
  <c r="G40" i="10"/>
  <c r="G39" i="10"/>
  <c r="G38" i="10"/>
  <c r="G37" i="10"/>
  <c r="G36" i="10"/>
  <c r="G35" i="10"/>
  <c r="G34" i="10"/>
  <c r="G33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F11" i="10"/>
  <c r="F31" i="10" s="1"/>
  <c r="E11" i="10"/>
  <c r="E31" i="10" s="1"/>
  <c r="D11" i="10"/>
  <c r="D31" i="10" s="1"/>
  <c r="C11" i="10"/>
  <c r="C31" i="10" s="1"/>
  <c r="B11" i="10"/>
  <c r="B31" i="10" s="1"/>
  <c r="G9" i="10"/>
  <c r="G7" i="10"/>
  <c r="G49" i="5"/>
  <c r="G47" i="5"/>
  <c r="G45" i="5"/>
  <c r="G44" i="5"/>
  <c r="G43" i="5"/>
  <c r="G42" i="5"/>
  <c r="G41" i="5"/>
  <c r="G40" i="5"/>
  <c r="G38" i="5"/>
  <c r="G37" i="5"/>
  <c r="G36" i="5"/>
  <c r="G35" i="5"/>
  <c r="G34" i="5"/>
  <c r="G32" i="5"/>
  <c r="G31" i="5"/>
  <c r="G30" i="5"/>
  <c r="G29" i="5"/>
  <c r="G27" i="5"/>
  <c r="G25" i="5"/>
  <c r="G24" i="5"/>
  <c r="G23" i="5"/>
  <c r="G22" i="5"/>
  <c r="G21" i="5"/>
  <c r="G19" i="5"/>
  <c r="G18" i="5"/>
  <c r="G16" i="5"/>
  <c r="G14" i="5"/>
  <c r="G13" i="5"/>
  <c r="G12" i="5"/>
  <c r="G10" i="5"/>
  <c r="G9" i="5"/>
  <c r="G8" i="5"/>
  <c r="G6" i="5"/>
  <c r="G42" i="10" l="1"/>
  <c r="G31" i="10"/>
  <c r="G11" i="10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</calcChain>
</file>

<file path=xl/sharedStrings.xml><?xml version="1.0" encoding="utf-8"?>
<sst xmlns="http://schemas.openxmlformats.org/spreadsheetml/2006/main" count="239" uniqueCount="191">
  <si>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</si>
  <si>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</si>
  <si>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</si>
  <si>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</si>
  <si>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</si>
  <si>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</si>
  <si>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</si>
  <si>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</si>
  <si>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</si>
  <si>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</si>
  <si>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</si>
  <si>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</si>
  <si>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</si>
  <si>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</si>
  <si>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</si>
  <si>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</si>
  <si>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</si>
  <si>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</si>
  <si>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</si>
  <si>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</si>
  <si>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</si>
  <si>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</si>
  <si>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</si>
  <si>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</si>
  <si>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</si>
  <si>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</si>
  <si>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</si>
  <si>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</si>
  <si>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</si>
  <si>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</si>
  <si>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</si>
  <si>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</si>
  <si>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</si>
  <si>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</si>
  <si>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</si>
  <si>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</si>
  <si>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</si>
  <si>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</si>
  <si>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</si>
  <si>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</si>
  <si>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</si>
  <si>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</si>
  <si>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</si>
  <si>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</si>
  <si>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</si>
  <si>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</si>
  <si>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</si>
  <si>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</si>
  <si>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</si>
  <si>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</si>
  <si>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</si>
  <si>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</si>
  <si>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</si>
  <si>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</si>
  <si>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</si>
  <si>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</si>
  <si>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</si>
  <si>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</si>
  <si>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</si>
  <si>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</si>
  <si>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</si>
  <si>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</si>
  <si>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</si>
  <si>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</si>
  <si>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</si>
  <si>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</si>
  <si>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</si>
  <si>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</si>
  <si>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</si>
  <si>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</si>
  <si>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</si>
  <si>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</si>
  <si>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</si>
  <si>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</si>
  <si>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</si>
  <si>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</si>
  <si>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</si>
  <si>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</si>
  <si>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</si>
  <si>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</si>
  <si>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</si>
  <si>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</si>
  <si>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</si>
  <si>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</si>
  <si>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</si>
  <si>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</si>
  <si>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</si>
  <si>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</si>
  <si>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</si>
  <si>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</si>
  <si>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</si>
  <si>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</si>
  <si>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</si>
  <si>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</si>
  <si>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</si>
  <si>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</si>
  <si>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</si>
  <si>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</si>
  <si>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</si>
  <si>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</si>
  <si>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</si>
  <si>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</si>
  <si>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</si>
  <si>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</si>
  <si>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</si>
  <si>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</si>
  <si>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</si>
  <si>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</si>
  <si>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</si>
  <si>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JJJJ</t>
  </si>
  <si>
    <t>JJ-1</t>
  </si>
  <si>
    <t>Land</t>
  </si>
  <si>
    <t xml:space="preserve">Ausfuhr im Zeitraum </t>
  </si>
  <si>
    <t>sonstige Länder</t>
  </si>
  <si>
    <t>JJ-2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</si>
  <si>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</si>
  <si>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</si>
  <si>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</si>
  <si>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</si>
  <si>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</si>
  <si>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</si>
  <si>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</si>
  <si>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</si>
  <si>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</si>
  <si>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</si>
  <si>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</si>
  <si>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</si>
  <si>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</si>
  <si>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</si>
  <si>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</si>
  <si>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</si>
  <si>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</si>
  <si>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</si>
  <si>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</si>
  <si>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</si>
  <si>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</si>
  <si>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</si>
  <si>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</si>
  <si>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</si>
  <si>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</si>
  <si>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</si>
  <si>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</si>
  <si>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</si>
  <si>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</si>
  <si>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</si>
  <si>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</si>
  <si>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</si>
  <si>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</si>
  <si>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</si>
  <si>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</si>
  <si>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</si>
  <si>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</si>
  <si>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</si>
  <si>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</si>
  <si>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</si>
  <si>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</si>
  <si>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</si>
  <si>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</si>
  <si>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</si>
  <si>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</si>
  <si>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</si>
  <si>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</si>
  <si>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</si>
  <si>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</si>
  <si>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</si>
  <si>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</si>
  <si>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! Vorstehende Null-Werte mit #NV wg. Grafik: Nullwert unterdrücken!</t>
  </si>
  <si>
    <t>Kennziffer: G III 1 - vj 4/18 HH</t>
  </si>
  <si>
    <t>4. Quartal 2018</t>
  </si>
  <si>
    <t xml:space="preserve">© Statistisches Amt für Hamburg und Schleswig-Holstein, Hamburg 2019  
Auszugsweise Vervielfältigung und Verbreitung mit Quellenangabe gestattet.        </t>
  </si>
  <si>
    <t>Januar - Dezember</t>
  </si>
  <si>
    <r>
      <t>2018</t>
    </r>
    <r>
      <rPr>
        <vertAlign val="superscript"/>
        <sz val="9"/>
        <rFont val="Arial"/>
        <family val="2"/>
      </rPr>
      <t>a</t>
    </r>
  </si>
  <si>
    <r>
      <t>2018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</si>
  <si>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</si>
  <si>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Ausfuhr des Landes Hamburg 2016 bis 2018 im Monatsvergleich</t>
  </si>
  <si>
    <t>Januar - Dezember 2018</t>
  </si>
  <si>
    <t>Frankreich</t>
  </si>
  <si>
    <t>China, Volksrepublik</t>
  </si>
  <si>
    <t>Vereinigt.Königreich</t>
  </si>
  <si>
    <t>Verein.Staaten (USA)</t>
  </si>
  <si>
    <t>Verein.Arabische Em.</t>
  </si>
  <si>
    <t>Indien</t>
  </si>
  <si>
    <t>Mexiko</t>
  </si>
  <si>
    <t>Vietnam</t>
  </si>
  <si>
    <t>Russische Föderation</t>
  </si>
  <si>
    <t xml:space="preserve">2. Ausfuhr des Landes Hamburg im monatlichen Jahresvergleich in 2016 bis 2018 </t>
  </si>
  <si>
    <r>
      <t>2017</t>
    </r>
    <r>
      <rPr>
        <vertAlign val="superscript"/>
        <sz val="9"/>
        <rFont val="Arial"/>
        <family val="2"/>
      </rPr>
      <t>b</t>
    </r>
  </si>
  <si>
    <r>
      <t>2017</t>
    </r>
    <r>
      <rPr>
        <vertAlign val="superscript"/>
        <sz val="9"/>
        <color theme="1"/>
        <rFont val="Arial"/>
        <family val="2"/>
      </rPr>
      <t>b</t>
    </r>
  </si>
  <si>
    <t xml:space="preserve">x  </t>
  </si>
  <si>
    <t>Herausgegeben am: 28. Februar 2019</t>
  </si>
  <si>
    <t>Volksrepublik China + Hongkong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</si>
</sst>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;\-###\ ###\ ##0\ ;\-\ "/>
    <numFmt numFmtId="165" formatCode="0.0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&quot; &quot;\ \ "/>
    <numFmt numFmtId="169" formatCode="###\ ##0.0\ \ ;\-\ ###\ ##0.0\ \ ;\-\ \ \ \ \ \ "/>
  </numFmts>
  <fonts count="33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6" fillId="0" borderId="0"/>
    <xf numFmtId="0" fontId="31" fillId="0" borderId="0" applyNumberFormat="0" applyFill="0" applyBorder="0" applyAlignment="0" applyProtection="0"/>
    <xf numFmtId="0" fontId="1" fillId="0" borderId="0"/>
  </cellStyleXfs>
  <cellXfs count="145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/>
    <xf numFmtId="0" fontId="7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9" fillId="3" borderId="8" xfId="0" quotePrefix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/>
    <xf numFmtId="0" fontId="19" fillId="0" borderId="11" xfId="0" applyFont="1" applyBorder="1" applyAlignment="1">
      <alignment horizontal="left" indent="4"/>
    </xf>
    <xf numFmtId="0" fontId="19" fillId="0" borderId="11" xfId="0" applyFont="1" applyBorder="1" applyAlignment="1">
      <alignment horizontal="left" indent="2"/>
    </xf>
    <xf numFmtId="0" fontId="17" fillId="0" borderId="11" xfId="0" applyFont="1" applyBorder="1"/>
    <xf numFmtId="0" fontId="17" fillId="0" borderId="11" xfId="0" applyFont="1" applyBorder="1" applyAlignment="1">
      <alignment horizontal="left" indent="2"/>
    </xf>
    <xf numFmtId="0" fontId="17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7" fillId="0" borderId="11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center" indent="2"/>
    </xf>
    <xf numFmtId="0" fontId="19" fillId="0" borderId="11" xfId="0" applyFont="1" applyBorder="1" applyAlignment="1">
      <alignment horizontal="left" indent="1"/>
    </xf>
    <xf numFmtId="0" fontId="17" fillId="0" borderId="11" xfId="0" applyFont="1" applyBorder="1" applyAlignment="1">
      <alignment horizontal="left" indent="1"/>
    </xf>
    <xf numFmtId="0" fontId="17" fillId="0" borderId="11" xfId="0" applyFont="1" applyBorder="1" applyAlignment="1">
      <alignment horizontal="left" indent="3"/>
    </xf>
    <xf numFmtId="0" fontId="19" fillId="0" borderId="11" xfId="0" applyFont="1" applyBorder="1" applyAlignment="1">
      <alignment horizontal="left" indent="3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0" borderId="0" xfId="0" applyFont="1"/>
    <xf numFmtId="0" fontId="17" fillId="0" borderId="6" xfId="0" applyFont="1" applyBorder="1" applyAlignment="1">
      <alignment horizontal="left" vertical="top" indent="2"/>
    </xf>
    <xf numFmtId="0" fontId="19" fillId="0" borderId="6" xfId="0" applyFont="1" applyBorder="1" applyAlignment="1">
      <alignment horizontal="left" vertical="top" indent="2"/>
    </xf>
    <xf numFmtId="0" fontId="19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9" fillId="0" borderId="6" xfId="0" applyFont="1" applyBorder="1"/>
    <xf numFmtId="0" fontId="17" fillId="0" borderId="6" xfId="0" applyFont="1" applyBorder="1" applyAlignment="1">
      <alignment horizontal="left" wrapText="1"/>
    </xf>
    <xf numFmtId="0" fontId="30" fillId="0" borderId="7" xfId="0" applyFont="1" applyBorder="1" applyAlignment="1">
      <alignment horizontal="left" wrapText="1"/>
    </xf>
    <xf numFmtId="0" fontId="17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vertical="top" indent="3"/>
    </xf>
    <xf numFmtId="0" fontId="19" fillId="0" borderId="6" xfId="0" applyFont="1" applyBorder="1" applyAlignment="1">
      <alignment horizontal="left" vertical="top" indent="3"/>
    </xf>
    <xf numFmtId="0" fontId="19" fillId="0" borderId="6" xfId="0" applyFont="1" applyBorder="1" applyAlignment="1">
      <alignment horizontal="left" vertical="top" indent="1"/>
    </xf>
    <xf numFmtId="0" fontId="19" fillId="0" borderId="6" xfId="0" applyFont="1" applyBorder="1" applyAlignment="1">
      <alignment horizontal="left" indent="1"/>
    </xf>
    <xf numFmtId="0" fontId="17" fillId="0" borderId="6" xfId="0" applyFont="1" applyBorder="1" applyAlignment="1">
      <alignment horizontal="left" inden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2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7" fillId="3" borderId="8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0" fontId="6" fillId="2" borderId="0" xfId="0" applyFont="1" applyFill="1" applyBorder="1" applyAlignment="1" applyProtection="1">
      <alignment horizontal="right"/>
      <protection locked="0"/>
    </xf>
    <xf numFmtId="0" fontId="25" fillId="0" borderId="0" xfId="0" quotePrefix="1" applyFont="1" applyAlignment="1">
      <alignment horizontal="right"/>
    </xf>
    <xf numFmtId="0" fontId="19" fillId="3" borderId="8" xfId="0" quotePrefix="1" applyFont="1" applyFill="1" applyBorder="1" applyAlignment="1">
      <alignment horizontal="centerContinuous" vertical="center" wrapText="1"/>
    </xf>
    <xf numFmtId="166" fontId="17" fillId="0" borderId="0" xfId="0" applyNumberFormat="1" applyFont="1"/>
    <xf numFmtId="167" fontId="17" fillId="0" borderId="0" xfId="0" applyNumberFormat="1" applyFont="1"/>
    <xf numFmtId="166" fontId="30" fillId="0" borderId="13" xfId="0" applyNumberFormat="1" applyFont="1" applyBorder="1"/>
    <xf numFmtId="166" fontId="30" fillId="0" borderId="14" xfId="0" applyNumberFormat="1" applyFont="1" applyBorder="1"/>
    <xf numFmtId="167" fontId="30" fillId="0" borderId="14" xfId="0" applyNumberFormat="1" applyFont="1" applyBorder="1"/>
    <xf numFmtId="0" fontId="17" fillId="3" borderId="8" xfId="0" quotePrefix="1" applyFont="1" applyFill="1" applyBorder="1" applyAlignment="1">
      <alignment horizontal="center" vertical="center"/>
    </xf>
    <xf numFmtId="166" fontId="30" fillId="0" borderId="5" xfId="0" applyNumberFormat="1" applyFont="1" applyBorder="1"/>
    <xf numFmtId="166" fontId="30" fillId="0" borderId="4" xfId="0" applyNumberFormat="1" applyFont="1" applyBorder="1"/>
    <xf numFmtId="167" fontId="30" fillId="0" borderId="4" xfId="0" applyNumberFormat="1" applyFont="1" applyBorder="1"/>
    <xf numFmtId="168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8" fontId="6" fillId="0" borderId="0" xfId="0" applyNumberFormat="1" applyFont="1"/>
    <xf numFmtId="167" fontId="17" fillId="0" borderId="0" xfId="0" applyNumberFormat="1" applyFont="1" applyAlignment="1">
      <alignment horizontal="right"/>
    </xf>
    <xf numFmtId="0" fontId="10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2" fillId="0" borderId="0" xfId="2" applyFont="1" applyAlignment="1">
      <alignment horizontal="left" wrapText="1"/>
    </xf>
    <xf numFmtId="0" fontId="11" fillId="0" borderId="0" xfId="0" applyFont="1" applyAlignment="1">
      <alignment horizontal="left" vertical="top"/>
    </xf>
    <xf numFmtId="0" fontId="13" fillId="0" borderId="0" xfId="0" applyFont="1" applyFill="1" applyAlignment="1">
      <alignment horizontal="center" vertical="center"/>
    </xf>
    <xf numFmtId="17" fontId="19" fillId="3" borderId="8" xfId="0" quotePrefix="1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center" wrapText="1"/>
    </xf>
    <xf numFmtId="0" fontId="0" fillId="3" borderId="9" xfId="0" applyFill="1" applyBorder="1" applyAlignment="1"/>
    <xf numFmtId="0" fontId="19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left" vertical="center" wrapText="1" indent="1"/>
    </xf>
    <xf numFmtId="0" fontId="17" fillId="4" borderId="11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17" fillId="3" borderId="10" xfId="0" applyFont="1" applyFill="1" applyBorder="1" applyAlignment="1">
      <alignment horizontal="left" vertical="center" indent="1"/>
    </xf>
    <xf numFmtId="0" fontId="17" fillId="3" borderId="11" xfId="0" applyFont="1" applyFill="1" applyBorder="1" applyAlignment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0" borderId="9" xfId="0" applyFont="1" applyBorder="1" applyAlignment="1"/>
    <xf numFmtId="0" fontId="17" fillId="3" borderId="1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BEBEB"/>
      <color rgb="FF000000"/>
      <color rgb="FFF2F2F2"/>
      <color rgb="FF1E467D"/>
      <color rgb="FF64AAC8"/>
      <color rgb="FFFADC37"/>
      <color rgb="FF800000"/>
      <color rgb="FFD9D9D9"/>
      <color rgb="FF1F497D"/>
      <color rgb="FFF8DC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Verein.Arabische Em.</c:v>
                </c:pt>
                <c:pt idx="5">
                  <c:v>Niederlande</c:v>
                </c:pt>
                <c:pt idx="6">
                  <c:v>Polen</c:v>
                </c:pt>
                <c:pt idx="7">
                  <c:v>Indien</c:v>
                </c:pt>
                <c:pt idx="8">
                  <c:v>Ungarn</c:v>
                </c:pt>
                <c:pt idx="9">
                  <c:v>Mexiko</c:v>
                </c:pt>
                <c:pt idx="10">
                  <c:v>Italien</c:v>
                </c:pt>
                <c:pt idx="11">
                  <c:v>Vietnam</c:v>
                </c:pt>
                <c:pt idx="12">
                  <c:v>Russische Föderation</c:v>
                </c:pt>
                <c:pt idx="13">
                  <c:v>Japan</c:v>
                </c:pt>
                <c:pt idx="14">
                  <c:v>Schweden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8228.1697160000003</c:v>
                </c:pt>
                <c:pt idx="1">
                  <c:v>5003.969247</c:v>
                </c:pt>
                <c:pt idx="2">
                  <c:v>4195.2152749999996</c:v>
                </c:pt>
                <c:pt idx="3">
                  <c:v>2984.8369539999999</c:v>
                </c:pt>
                <c:pt idx="4">
                  <c:v>2185.878651</c:v>
                </c:pt>
                <c:pt idx="5">
                  <c:v>2059.5735880000002</c:v>
                </c:pt>
                <c:pt idx="6">
                  <c:v>1351.06032</c:v>
                </c:pt>
                <c:pt idx="7">
                  <c:v>1347.8558169999999</c:v>
                </c:pt>
                <c:pt idx="8">
                  <c:v>1234.2771580000001</c:v>
                </c:pt>
                <c:pt idx="9">
                  <c:v>1234.0668350000001</c:v>
                </c:pt>
                <c:pt idx="10">
                  <c:v>1170.1998080000001</c:v>
                </c:pt>
                <c:pt idx="11">
                  <c:v>1166.8138750000001</c:v>
                </c:pt>
                <c:pt idx="12">
                  <c:v>1009.61974</c:v>
                </c:pt>
                <c:pt idx="13">
                  <c:v>920.41709800000001</c:v>
                </c:pt>
                <c:pt idx="14">
                  <c:v>868.23084200000005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Verein.Arabische Em.</c:v>
                </c:pt>
                <c:pt idx="5">
                  <c:v>Niederlande</c:v>
                </c:pt>
                <c:pt idx="6">
                  <c:v>Polen</c:v>
                </c:pt>
                <c:pt idx="7">
                  <c:v>Indien</c:v>
                </c:pt>
                <c:pt idx="8">
                  <c:v>Ungarn</c:v>
                </c:pt>
                <c:pt idx="9">
                  <c:v>Mexiko</c:v>
                </c:pt>
                <c:pt idx="10">
                  <c:v>Italien</c:v>
                </c:pt>
                <c:pt idx="11">
                  <c:v>Vietnam</c:v>
                </c:pt>
                <c:pt idx="12">
                  <c:v>Russische Föderation</c:v>
                </c:pt>
                <c:pt idx="13">
                  <c:v>Japan</c:v>
                </c:pt>
                <c:pt idx="14">
                  <c:v>Schweden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10877.157535</c:v>
                </c:pt>
                <c:pt idx="1">
                  <c:v>5546.8938870000002</c:v>
                </c:pt>
                <c:pt idx="2">
                  <c:v>4075.323472</c:v>
                </c:pt>
                <c:pt idx="3">
                  <c:v>4384.7614000000003</c:v>
                </c:pt>
                <c:pt idx="4">
                  <c:v>3835.4776529999999</c:v>
                </c:pt>
                <c:pt idx="5">
                  <c:v>1987.646759</c:v>
                </c:pt>
                <c:pt idx="6">
                  <c:v>1256.9472559999999</c:v>
                </c:pt>
                <c:pt idx="7">
                  <c:v>597.41748900000005</c:v>
                </c:pt>
                <c:pt idx="8">
                  <c:v>1130.8933139999999</c:v>
                </c:pt>
                <c:pt idx="9">
                  <c:v>371.00763999999998</c:v>
                </c:pt>
                <c:pt idx="10">
                  <c:v>1294.718924</c:v>
                </c:pt>
                <c:pt idx="11">
                  <c:v>1019.664008</c:v>
                </c:pt>
                <c:pt idx="12">
                  <c:v>941.81101699999999</c:v>
                </c:pt>
                <c:pt idx="13">
                  <c:v>566.578667</c:v>
                </c:pt>
                <c:pt idx="14">
                  <c:v>1201.0332659999999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691008"/>
        <c:axId val="83692544"/>
      </c:barChart>
      <c:catAx>
        <c:axId val="8369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3692544"/>
        <c:crosses val="autoZero"/>
        <c:auto val="1"/>
        <c:lblAlgn val="ctr"/>
        <c:lblOffset val="100"/>
        <c:noMultiLvlLbl val="0"/>
      </c:catAx>
      <c:valAx>
        <c:axId val="83692544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83691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T3_1!$B$45:$B$56</c:f>
              <c:numCache>
                <c:formatCode>0.0</c:formatCode>
                <c:ptCount val="12"/>
                <c:pt idx="0">
                  <c:v>3277.3876460000001</c:v>
                </c:pt>
                <c:pt idx="1">
                  <c:v>2551.6603289999998</c:v>
                </c:pt>
                <c:pt idx="2">
                  <c:v>4012.6800800000001</c:v>
                </c:pt>
                <c:pt idx="3">
                  <c:v>4076.6080189999998</c:v>
                </c:pt>
                <c:pt idx="4">
                  <c:v>3640.0356390000002</c:v>
                </c:pt>
                <c:pt idx="5">
                  <c:v>4764.9141980000004</c:v>
                </c:pt>
                <c:pt idx="6">
                  <c:v>4061.0044269999999</c:v>
                </c:pt>
                <c:pt idx="7">
                  <c:v>3272.6411229999999</c:v>
                </c:pt>
                <c:pt idx="8">
                  <c:v>4455.4295570000004</c:v>
                </c:pt>
                <c:pt idx="9">
                  <c:v>3609.192814</c:v>
                </c:pt>
                <c:pt idx="10">
                  <c:v>5104.6618639999997</c:v>
                </c:pt>
                <c:pt idx="11">
                  <c:v>5534.267409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T3_1!$C$45:$C$56</c:f>
              <c:numCache>
                <c:formatCode>0.0</c:formatCode>
                <c:ptCount val="12"/>
                <c:pt idx="0">
                  <c:v>3636.2664319999999</c:v>
                </c:pt>
                <c:pt idx="1">
                  <c:v>4110.1865539999999</c:v>
                </c:pt>
                <c:pt idx="2">
                  <c:v>5079.3583310000004</c:v>
                </c:pt>
                <c:pt idx="3">
                  <c:v>3712.3192709999998</c:v>
                </c:pt>
                <c:pt idx="4">
                  <c:v>5035.0864979999997</c:v>
                </c:pt>
                <c:pt idx="5">
                  <c:v>4237.8259930000004</c:v>
                </c:pt>
                <c:pt idx="6">
                  <c:v>3867.272136</c:v>
                </c:pt>
                <c:pt idx="7">
                  <c:v>4455.1256860000003</c:v>
                </c:pt>
                <c:pt idx="8">
                  <c:v>4325.752195</c:v>
                </c:pt>
                <c:pt idx="9">
                  <c:v>4626.1331419999997</c:v>
                </c:pt>
                <c:pt idx="10">
                  <c:v>4974.0468060000003</c:v>
                </c:pt>
                <c:pt idx="11">
                  <c:v>5343.4448949999996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T3_1!$D$45:$D$56</c:f>
              <c:numCache>
                <c:formatCode>0.0</c:formatCode>
                <c:ptCount val="12"/>
                <c:pt idx="0">
                  <c:v>3333.010158</c:v>
                </c:pt>
                <c:pt idx="1">
                  <c:v>4006.4011999999998</c:v>
                </c:pt>
                <c:pt idx="2">
                  <c:v>5074.7840749999996</c:v>
                </c:pt>
                <c:pt idx="3">
                  <c:v>4573.9629770000001</c:v>
                </c:pt>
                <c:pt idx="4">
                  <c:v>4417.4755260000002</c:v>
                </c:pt>
                <c:pt idx="5">
                  <c:v>5025.3576249999996</c:v>
                </c:pt>
                <c:pt idx="6">
                  <c:v>3374.0869419999999</c:v>
                </c:pt>
                <c:pt idx="7">
                  <c:v>4420.7333950000002</c:v>
                </c:pt>
                <c:pt idx="8">
                  <c:v>4258.431259</c:v>
                </c:pt>
                <c:pt idx="9">
                  <c:v>4450.4983069999998</c:v>
                </c:pt>
                <c:pt idx="10">
                  <c:v>4778.8640889999997</c:v>
                </c:pt>
                <c:pt idx="11">
                  <c:v>6296.7181389999996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47200"/>
        <c:axId val="83749120"/>
      </c:lineChart>
      <c:catAx>
        <c:axId val="8374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83749120"/>
        <c:crosses val="autoZero"/>
        <c:auto val="1"/>
        <c:lblAlgn val="ctr"/>
        <c:lblOffset val="100"/>
        <c:noMultiLvlLbl val="0"/>
      </c:catAx>
      <c:valAx>
        <c:axId val="83749120"/>
        <c:scaling>
          <c:orientation val="minMax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crossAx val="83747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152400</xdr:rowOff>
    </xdr:from>
    <xdr:to>
      <xdr:col>6</xdr:col>
      <xdr:colOff>638175</xdr:colOff>
      <xdr:row>25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28</xdr:row>
      <xdr:rowOff>166686</xdr:rowOff>
    </xdr:from>
    <xdr:to>
      <xdr:col>6</xdr:col>
      <xdr:colOff>657225</xdr:colOff>
      <xdr:row>47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>
      <c r="A1" s="144"/>
    </row>
    <row r="2" spans="1:7" ht="14.25" customHeight="1" x14ac:dyDescent="0.2"/>
    <row r="3" spans="1:7" ht="20.25" customHeight="1" x14ac:dyDescent="0.3">
      <c r="A3" s="30" t="s">
        <v>128</v>
      </c>
    </row>
    <row r="4" spans="1:7" ht="20.25" x14ac:dyDescent="0.3">
      <c r="A4" s="30" t="s">
        <v>129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5" t="s">
        <v>151</v>
      </c>
    </row>
    <row r="16" spans="1:7" ht="15" x14ac:dyDescent="0.2">
      <c r="G16" s="54" t="s">
        <v>167</v>
      </c>
    </row>
    <row r="17" spans="1:7" x14ac:dyDescent="0.2">
      <c r="G17" s="56"/>
    </row>
    <row r="18" spans="1:7" ht="37.5" x14ac:dyDescent="0.5">
      <c r="G18" s="31" t="s">
        <v>130</v>
      </c>
    </row>
    <row r="19" spans="1:7" ht="37.5" x14ac:dyDescent="0.5">
      <c r="G19" s="82" t="s">
        <v>168</v>
      </c>
    </row>
    <row r="20" spans="1:7" ht="16.5" x14ac:dyDescent="0.25">
      <c r="A20" s="29"/>
      <c r="B20" s="29"/>
      <c r="C20" s="29"/>
      <c r="D20" s="29"/>
      <c r="E20" s="29"/>
      <c r="F20" s="29"/>
      <c r="G20" s="56"/>
    </row>
    <row r="21" spans="1:7" ht="15" x14ac:dyDescent="0.2">
      <c r="G21" s="75" t="s">
        <v>189</v>
      </c>
    </row>
    <row r="22" spans="1:7" ht="20.25" customHeight="1" x14ac:dyDescent="0.25">
      <c r="A22" s="101"/>
      <c r="B22" s="101"/>
      <c r="C22" s="101"/>
      <c r="D22" s="101"/>
      <c r="E22" s="101"/>
      <c r="F22" s="101"/>
      <c r="G22" s="101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3" customFormat="1" ht="15.75" x14ac:dyDescent="0.2">
      <c r="A1" s="142" t="s">
        <v>0</v>
      </c>
      <c r="B1" s="142"/>
      <c r="C1" s="142"/>
      <c r="D1" s="142"/>
      <c r="E1" s="142"/>
      <c r="F1" s="142"/>
      <c r="G1" s="142"/>
    </row>
    <row r="2" spans="1:7" s="43" customFormat="1" x14ac:dyDescent="0.2"/>
    <row r="3" spans="1:7" s="43" customFormat="1" ht="15.75" x14ac:dyDescent="0.25">
      <c r="A3" s="102" t="s">
        <v>1</v>
      </c>
      <c r="B3" s="103"/>
      <c r="C3" s="103"/>
      <c r="D3" s="103"/>
      <c r="E3" s="103"/>
      <c r="F3" s="103"/>
      <c r="G3" s="103"/>
    </row>
    <row r="4" spans="1:7" s="43" customFormat="1" x14ac:dyDescent="0.2">
      <c r="A4" s="104"/>
      <c r="B4" s="104"/>
      <c r="C4" s="104"/>
      <c r="D4" s="104"/>
      <c r="E4" s="104"/>
      <c r="F4" s="104"/>
      <c r="G4" s="104"/>
    </row>
    <row r="5" spans="1:7" s="43" customFormat="1" x14ac:dyDescent="0.2">
      <c r="A5" s="70" t="s">
        <v>145</v>
      </c>
      <c r="B5" s="72"/>
      <c r="C5" s="72"/>
      <c r="D5" s="72"/>
      <c r="E5" s="72"/>
      <c r="F5" s="72"/>
      <c r="G5" s="72"/>
    </row>
    <row r="6" spans="1:7" s="43" customFormat="1" ht="5.85" customHeight="1" x14ac:dyDescent="0.2">
      <c r="A6" s="70"/>
      <c r="B6" s="72"/>
      <c r="C6" s="72"/>
      <c r="D6" s="72"/>
      <c r="E6" s="72"/>
      <c r="F6" s="72"/>
      <c r="G6" s="72"/>
    </row>
    <row r="7" spans="1:7" s="43" customFormat="1" x14ac:dyDescent="0.2">
      <c r="A7" s="105" t="s">
        <v>132</v>
      </c>
      <c r="B7" s="106"/>
      <c r="C7" s="106"/>
      <c r="D7" s="106"/>
      <c r="E7" s="106"/>
      <c r="F7" s="106"/>
      <c r="G7" s="106"/>
    </row>
    <row r="8" spans="1:7" s="43" customFormat="1" x14ac:dyDescent="0.2">
      <c r="A8" s="106" t="s">
        <v>4</v>
      </c>
      <c r="B8" s="106"/>
      <c r="C8" s="106"/>
      <c r="D8" s="106"/>
      <c r="E8" s="106"/>
      <c r="F8" s="106"/>
      <c r="G8" s="106"/>
    </row>
    <row r="9" spans="1:7" s="43" customFormat="1" ht="5.85" customHeight="1" x14ac:dyDescent="0.2">
      <c r="A9" s="72"/>
      <c r="B9" s="72"/>
      <c r="C9" s="72"/>
      <c r="D9" s="72"/>
      <c r="E9" s="72"/>
      <c r="F9" s="72"/>
      <c r="G9" s="72"/>
    </row>
    <row r="10" spans="1:7" s="43" customFormat="1" x14ac:dyDescent="0.2">
      <c r="A10" s="107" t="s">
        <v>2</v>
      </c>
      <c r="B10" s="107"/>
      <c r="C10" s="107"/>
      <c r="D10" s="107"/>
      <c r="E10" s="107"/>
      <c r="F10" s="107"/>
      <c r="G10" s="107"/>
    </row>
    <row r="11" spans="1:7" s="43" customFormat="1" x14ac:dyDescent="0.2">
      <c r="A11" s="106" t="s">
        <v>3</v>
      </c>
      <c r="B11" s="106"/>
      <c r="C11" s="106"/>
      <c r="D11" s="106"/>
      <c r="E11" s="106"/>
      <c r="F11" s="106"/>
      <c r="G11" s="106"/>
    </row>
    <row r="12" spans="1:7" s="43" customFormat="1" x14ac:dyDescent="0.2">
      <c r="A12" s="72"/>
      <c r="B12" s="72"/>
      <c r="C12" s="72"/>
      <c r="D12" s="72"/>
      <c r="E12" s="72"/>
      <c r="F12" s="72"/>
      <c r="G12" s="72"/>
    </row>
    <row r="13" spans="1:7" s="43" customFormat="1" x14ac:dyDescent="0.2">
      <c r="A13" s="72"/>
      <c r="B13" s="72"/>
      <c r="C13" s="72"/>
      <c r="D13" s="72"/>
      <c r="E13" s="72"/>
      <c r="F13" s="72"/>
      <c r="G13" s="72"/>
    </row>
    <row r="14" spans="1:7" s="43" customFormat="1" ht="12.75" customHeight="1" x14ac:dyDescent="0.2">
      <c r="A14" s="105" t="s">
        <v>134</v>
      </c>
      <c r="B14" s="106"/>
      <c r="C14" s="106"/>
      <c r="D14" s="71"/>
      <c r="E14" s="71"/>
      <c r="F14" s="71"/>
      <c r="G14" s="71"/>
    </row>
    <row r="15" spans="1:7" s="43" customFormat="1" ht="5.85" customHeight="1" x14ac:dyDescent="0.2">
      <c r="A15" s="71"/>
      <c r="B15" s="73"/>
      <c r="C15" s="73"/>
      <c r="D15" s="71"/>
      <c r="E15" s="71"/>
      <c r="F15" s="71"/>
      <c r="G15" s="71"/>
    </row>
    <row r="16" spans="1:7" s="43" customFormat="1" ht="12.75" customHeight="1" x14ac:dyDescent="0.2">
      <c r="A16" s="109" t="s">
        <v>154</v>
      </c>
      <c r="B16" s="106"/>
      <c r="C16" s="106"/>
      <c r="D16" s="73"/>
      <c r="E16" s="73"/>
      <c r="F16" s="73"/>
      <c r="G16" s="73"/>
    </row>
    <row r="17" spans="1:7" s="43" customFormat="1" ht="12.75" customHeight="1" x14ac:dyDescent="0.2">
      <c r="A17" s="73" t="s">
        <v>138</v>
      </c>
      <c r="B17" s="110" t="s">
        <v>161</v>
      </c>
      <c r="C17" s="106"/>
      <c r="D17" s="73"/>
      <c r="E17" s="73"/>
      <c r="F17" s="73"/>
      <c r="G17" s="73"/>
    </row>
    <row r="18" spans="1:7" s="43" customFormat="1" ht="12.75" customHeight="1" x14ac:dyDescent="0.2">
      <c r="A18" s="73" t="s">
        <v>139</v>
      </c>
      <c r="B18" s="111" t="s">
        <v>155</v>
      </c>
      <c r="C18" s="111"/>
      <c r="D18" s="111"/>
      <c r="E18" s="73"/>
      <c r="F18" s="73"/>
      <c r="G18" s="73"/>
    </row>
    <row r="19" spans="1:7" s="43" customFormat="1" x14ac:dyDescent="0.2">
      <c r="A19" s="73"/>
      <c r="B19" s="73"/>
      <c r="C19" s="73"/>
      <c r="D19" s="73"/>
      <c r="E19" s="73"/>
      <c r="F19" s="73"/>
      <c r="G19" s="73"/>
    </row>
    <row r="20" spans="1:7" s="43" customFormat="1" ht="12.75" customHeight="1" x14ac:dyDescent="0.2">
      <c r="A20" s="105" t="s">
        <v>146</v>
      </c>
      <c r="B20" s="106"/>
      <c r="C20" s="71"/>
      <c r="D20" s="71"/>
      <c r="E20" s="71"/>
      <c r="F20" s="71"/>
      <c r="G20" s="71"/>
    </row>
    <row r="21" spans="1:7" s="43" customFormat="1" ht="5.85" customHeight="1" x14ac:dyDescent="0.2">
      <c r="A21" s="71"/>
      <c r="B21" s="73"/>
      <c r="C21" s="71"/>
      <c r="D21" s="71"/>
      <c r="E21" s="71"/>
      <c r="F21" s="71"/>
      <c r="G21" s="71"/>
    </row>
    <row r="22" spans="1:7" s="43" customFormat="1" ht="12.75" customHeight="1" x14ac:dyDescent="0.2">
      <c r="A22" s="73" t="s">
        <v>140</v>
      </c>
      <c r="B22" s="106" t="s">
        <v>141</v>
      </c>
      <c r="C22" s="106"/>
      <c r="D22" s="73"/>
      <c r="E22" s="73"/>
      <c r="F22" s="73"/>
      <c r="G22" s="73"/>
    </row>
    <row r="23" spans="1:7" s="43" customFormat="1" ht="12.75" customHeight="1" x14ac:dyDescent="0.2">
      <c r="A23" s="73" t="s">
        <v>142</v>
      </c>
      <c r="B23" s="106" t="s">
        <v>143</v>
      </c>
      <c r="C23" s="106"/>
      <c r="D23" s="73"/>
      <c r="E23" s="73"/>
      <c r="F23" s="73"/>
      <c r="G23" s="73"/>
    </row>
    <row r="24" spans="1:7" s="43" customFormat="1" ht="12.75" customHeight="1" x14ac:dyDescent="0.2">
      <c r="A24" s="73"/>
      <c r="B24" s="106"/>
      <c r="C24" s="106"/>
      <c r="D24" s="73"/>
      <c r="E24" s="73"/>
      <c r="F24" s="73"/>
      <c r="G24" s="73"/>
    </row>
    <row r="25" spans="1:7" s="43" customFormat="1" x14ac:dyDescent="0.2">
      <c r="A25" s="72"/>
      <c r="B25" s="72"/>
      <c r="C25" s="72"/>
      <c r="D25" s="72"/>
      <c r="E25" s="72"/>
      <c r="F25" s="72"/>
      <c r="G25" s="72"/>
    </row>
    <row r="26" spans="1:7" s="43" customFormat="1" x14ac:dyDescent="0.2">
      <c r="A26" s="72" t="s">
        <v>147</v>
      </c>
      <c r="B26" s="74" t="s">
        <v>148</v>
      </c>
      <c r="C26" s="72"/>
      <c r="D26" s="72"/>
      <c r="E26" s="72"/>
      <c r="F26" s="72"/>
      <c r="G26" s="72"/>
    </row>
    <row r="27" spans="1:7" s="43" customFormat="1" x14ac:dyDescent="0.2">
      <c r="A27" s="72"/>
      <c r="B27" s="72"/>
      <c r="C27" s="72"/>
      <c r="D27" s="72"/>
      <c r="E27" s="72"/>
      <c r="F27" s="72"/>
      <c r="G27" s="72"/>
    </row>
    <row r="28" spans="1:7" s="43" customFormat="1" ht="27.75" customHeight="1" x14ac:dyDescent="0.2">
      <c r="A28" s="108" t="s">
        <v>169</v>
      </c>
      <c r="B28" s="106"/>
      <c r="C28" s="106"/>
      <c r="D28" s="106"/>
      <c r="E28" s="106"/>
      <c r="F28" s="106"/>
      <c r="G28" s="106"/>
    </row>
    <row r="29" spans="1:7" s="43" customFormat="1" ht="41.85" customHeight="1" x14ac:dyDescent="0.2">
      <c r="A29" s="106" t="s">
        <v>153</v>
      </c>
      <c r="B29" s="106"/>
      <c r="C29" s="106"/>
      <c r="D29" s="106"/>
      <c r="E29" s="106"/>
      <c r="F29" s="106"/>
      <c r="G29" s="106"/>
    </row>
    <row r="30" spans="1:7" s="43" customFormat="1" x14ac:dyDescent="0.2">
      <c r="A30" s="72"/>
      <c r="B30" s="72"/>
      <c r="C30" s="72"/>
      <c r="D30" s="72"/>
      <c r="E30" s="72"/>
      <c r="F30" s="72"/>
      <c r="G30" s="72"/>
    </row>
    <row r="31" spans="1:7" s="43" customFormat="1" x14ac:dyDescent="0.2">
      <c r="A31" s="72"/>
      <c r="B31" s="72"/>
      <c r="C31" s="72"/>
      <c r="D31" s="72"/>
      <c r="E31" s="72"/>
      <c r="F31" s="72"/>
      <c r="G31" s="72"/>
    </row>
    <row r="32" spans="1:7" s="43" customFormat="1" x14ac:dyDescent="0.2">
      <c r="A32" s="72"/>
      <c r="B32" s="72"/>
      <c r="C32" s="72"/>
      <c r="D32" s="72"/>
      <c r="E32" s="72"/>
      <c r="F32" s="72"/>
      <c r="G32" s="72"/>
    </row>
    <row r="33" spans="1:7" s="43" customFormat="1" x14ac:dyDescent="0.2">
      <c r="A33" s="72"/>
      <c r="B33" s="72"/>
      <c r="C33" s="72"/>
      <c r="D33" s="72"/>
      <c r="E33" s="72"/>
      <c r="F33" s="72"/>
      <c r="G33" s="72"/>
    </row>
    <row r="34" spans="1:7" s="43" customFormat="1" x14ac:dyDescent="0.2">
      <c r="A34" s="72"/>
      <c r="B34" s="72"/>
      <c r="C34" s="72"/>
      <c r="D34" s="72"/>
      <c r="E34" s="72"/>
      <c r="F34" s="72"/>
      <c r="G34" s="72"/>
    </row>
    <row r="35" spans="1:7" s="43" customFormat="1" x14ac:dyDescent="0.2">
      <c r="A35" s="72"/>
      <c r="B35" s="72"/>
      <c r="C35" s="72"/>
      <c r="D35" s="72"/>
      <c r="E35" s="72"/>
      <c r="F35" s="72"/>
      <c r="G35" s="72"/>
    </row>
    <row r="36" spans="1:7" s="43" customFormat="1" x14ac:dyDescent="0.2">
      <c r="A36" s="72"/>
      <c r="B36" s="72"/>
      <c r="C36" s="72"/>
      <c r="D36" s="72"/>
      <c r="E36" s="72"/>
      <c r="F36" s="72"/>
      <c r="G36" s="72"/>
    </row>
    <row r="37" spans="1:7" s="43" customFormat="1" x14ac:dyDescent="0.2">
      <c r="A37" s="72"/>
      <c r="B37" s="72"/>
      <c r="C37" s="72"/>
      <c r="D37" s="72"/>
      <c r="E37" s="72"/>
      <c r="F37" s="72"/>
      <c r="G37" s="72"/>
    </row>
    <row r="38" spans="1:7" s="43" customFormat="1" x14ac:dyDescent="0.2">
      <c r="A38" s="72"/>
      <c r="B38" s="72"/>
      <c r="C38" s="72"/>
      <c r="D38" s="72"/>
      <c r="E38" s="72"/>
      <c r="F38" s="72"/>
      <c r="G38" s="72"/>
    </row>
    <row r="39" spans="1:7" s="43" customFormat="1" x14ac:dyDescent="0.2">
      <c r="A39" s="72"/>
      <c r="B39" s="72"/>
      <c r="C39" s="72"/>
      <c r="D39" s="72"/>
      <c r="E39" s="72"/>
      <c r="F39" s="72"/>
      <c r="G39" s="72"/>
    </row>
    <row r="40" spans="1:7" s="43" customFormat="1" x14ac:dyDescent="0.2">
      <c r="A40" s="104" t="s">
        <v>149</v>
      </c>
      <c r="B40" s="104"/>
      <c r="C40" s="72"/>
      <c r="D40" s="72"/>
      <c r="E40" s="72"/>
      <c r="F40" s="72"/>
      <c r="G40" s="72"/>
    </row>
    <row r="41" spans="1:7" s="43" customFormat="1" x14ac:dyDescent="0.2">
      <c r="A41" s="72"/>
      <c r="B41" s="72"/>
      <c r="C41" s="72"/>
      <c r="D41" s="72"/>
      <c r="E41" s="72"/>
      <c r="F41" s="72"/>
      <c r="G41" s="72"/>
    </row>
    <row r="42" spans="1:7" s="43" customFormat="1" x14ac:dyDescent="0.2">
      <c r="A42" s="7">
        <v>0</v>
      </c>
      <c r="B42" s="8" t="s">
        <v>5</v>
      </c>
      <c r="C42" s="72"/>
      <c r="D42" s="72"/>
      <c r="E42" s="72"/>
      <c r="F42" s="72"/>
      <c r="G42" s="72"/>
    </row>
    <row r="43" spans="1:7" s="43" customFormat="1" x14ac:dyDescent="0.2">
      <c r="A43" s="8" t="s">
        <v>19</v>
      </c>
      <c r="B43" s="8" t="s">
        <v>6</v>
      </c>
      <c r="C43" s="72"/>
      <c r="D43" s="72"/>
      <c r="E43" s="72"/>
      <c r="F43" s="72"/>
      <c r="G43" s="72"/>
    </row>
    <row r="44" spans="1:7" s="43" customFormat="1" x14ac:dyDescent="0.2">
      <c r="A44" s="8" t="s">
        <v>20</v>
      </c>
      <c r="B44" s="8" t="s">
        <v>7</v>
      </c>
      <c r="C44" s="72"/>
      <c r="D44" s="72"/>
      <c r="E44" s="72"/>
      <c r="F44" s="72"/>
      <c r="G44" s="72"/>
    </row>
    <row r="45" spans="1:7" s="43" customFormat="1" x14ac:dyDescent="0.2">
      <c r="A45" s="8" t="s">
        <v>21</v>
      </c>
      <c r="B45" s="8" t="s">
        <v>8</v>
      </c>
      <c r="C45" s="72"/>
      <c r="D45" s="72"/>
      <c r="E45" s="72"/>
      <c r="F45" s="72"/>
      <c r="G45" s="72"/>
    </row>
    <row r="46" spans="1:7" s="43" customFormat="1" x14ac:dyDescent="0.2">
      <c r="A46" s="8" t="s">
        <v>15</v>
      </c>
      <c r="B46" s="8" t="s">
        <v>9</v>
      </c>
      <c r="C46" s="72"/>
      <c r="D46" s="72"/>
      <c r="E46" s="72"/>
      <c r="F46" s="72"/>
      <c r="G46" s="72"/>
    </row>
    <row r="47" spans="1:7" s="43" customFormat="1" x14ac:dyDescent="0.2">
      <c r="A47" s="8" t="s">
        <v>16</v>
      </c>
      <c r="B47" s="8" t="s">
        <v>10</v>
      </c>
      <c r="C47" s="72"/>
      <c r="D47" s="72"/>
      <c r="E47" s="72"/>
      <c r="F47" s="72"/>
      <c r="G47" s="72"/>
    </row>
    <row r="48" spans="1:7" s="43" customFormat="1" x14ac:dyDescent="0.2">
      <c r="A48" s="8" t="s">
        <v>17</v>
      </c>
      <c r="B48" s="8" t="s">
        <v>11</v>
      </c>
      <c r="C48" s="72"/>
      <c r="D48" s="72"/>
      <c r="E48" s="72"/>
      <c r="F48" s="72"/>
      <c r="G48" s="72"/>
    </row>
    <row r="49" spans="1:7" s="43" customFormat="1" x14ac:dyDescent="0.2">
      <c r="A49" s="8" t="s">
        <v>18</v>
      </c>
      <c r="B49" s="8" t="s">
        <v>12</v>
      </c>
      <c r="C49" s="72"/>
      <c r="D49" s="72"/>
      <c r="E49" s="72"/>
      <c r="F49" s="72"/>
      <c r="G49" s="72"/>
    </row>
    <row r="50" spans="1:7" s="43" customFormat="1" x14ac:dyDescent="0.2">
      <c r="A50" s="8" t="s">
        <v>150</v>
      </c>
      <c r="B50" s="8" t="s">
        <v>13</v>
      </c>
      <c r="C50" s="72"/>
      <c r="D50" s="72"/>
      <c r="E50" s="72"/>
      <c r="F50" s="72"/>
      <c r="G50" s="72"/>
    </row>
    <row r="51" spans="1:7" s="43" customFormat="1" x14ac:dyDescent="0.2">
      <c r="A51" s="8" t="s">
        <v>144</v>
      </c>
      <c r="B51" s="8" t="s">
        <v>14</v>
      </c>
      <c r="C51" s="72"/>
      <c r="D51" s="72"/>
      <c r="E51" s="72"/>
      <c r="F51" s="72"/>
      <c r="G51" s="72"/>
    </row>
    <row r="52" spans="1:7" s="43" customFormat="1" x14ac:dyDescent="0.2"/>
    <row r="53" spans="1:7" x14ac:dyDescent="0.2">
      <c r="A53" s="44"/>
      <c r="B53" s="44"/>
      <c r="C53" s="44"/>
      <c r="D53" s="44"/>
      <c r="E53" s="44"/>
      <c r="F53" s="44"/>
      <c r="G53" s="44"/>
    </row>
    <row r="54" spans="1:7" x14ac:dyDescent="0.2">
      <c r="A54" s="44"/>
      <c r="B54" s="44"/>
      <c r="C54" s="44"/>
      <c r="D54" s="44"/>
      <c r="E54" s="44"/>
      <c r="F54" s="44"/>
      <c r="G54" s="44"/>
    </row>
    <row r="55" spans="1:7" x14ac:dyDescent="0.2">
      <c r="A55" s="44"/>
      <c r="B55" s="44"/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4"/>
      <c r="B61" s="44"/>
      <c r="C61" s="44"/>
      <c r="D61" s="44"/>
      <c r="E61" s="44"/>
      <c r="F61" s="44"/>
      <c r="G61" s="44"/>
    </row>
    <row r="62" spans="1:7" x14ac:dyDescent="0.2">
      <c r="A62" s="44"/>
      <c r="B62" s="44"/>
      <c r="C62" s="44"/>
      <c r="D62" s="44"/>
      <c r="E62" s="44"/>
      <c r="F62" s="44"/>
      <c r="G62" s="44"/>
    </row>
    <row r="63" spans="1:7" x14ac:dyDescent="0.2">
      <c r="A63" s="44"/>
      <c r="B63" s="44"/>
      <c r="C63" s="44"/>
      <c r="D63" s="44"/>
      <c r="E63" s="44"/>
      <c r="F63" s="44"/>
      <c r="G63" s="44"/>
    </row>
    <row r="64" spans="1:7" x14ac:dyDescent="0.2">
      <c r="A64" s="44"/>
      <c r="B64" s="44"/>
      <c r="C64" s="44"/>
      <c r="D64" s="44"/>
      <c r="E64" s="44"/>
      <c r="F64" s="44"/>
      <c r="G64" s="44"/>
    </row>
    <row r="65" spans="1:7" x14ac:dyDescent="0.2">
      <c r="A65" s="44"/>
      <c r="B65" s="44"/>
      <c r="C65" s="44"/>
      <c r="D65" s="44"/>
      <c r="E65" s="44"/>
      <c r="F65" s="44"/>
      <c r="G65" s="44"/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4"/>
      <c r="B67" s="44"/>
      <c r="C67" s="44"/>
      <c r="D67" s="44"/>
      <c r="E67" s="44"/>
      <c r="F67" s="44"/>
      <c r="G67" s="44"/>
    </row>
    <row r="68" spans="1:7" x14ac:dyDescent="0.2">
      <c r="A68" s="44"/>
      <c r="B68" s="44"/>
      <c r="C68" s="44"/>
      <c r="D68" s="44"/>
      <c r="E68" s="44"/>
      <c r="F68" s="44"/>
      <c r="G68" s="44"/>
    </row>
    <row r="69" spans="1:7" x14ac:dyDescent="0.2">
      <c r="A69" s="44"/>
      <c r="B69" s="44"/>
      <c r="C69" s="44"/>
      <c r="D69" s="44"/>
      <c r="E69" s="44"/>
      <c r="F69" s="44"/>
      <c r="G69" s="44"/>
    </row>
    <row r="70" spans="1:7" x14ac:dyDescent="0.2">
      <c r="A70" s="44"/>
      <c r="B70" s="44"/>
      <c r="C70" s="44"/>
      <c r="D70" s="44"/>
      <c r="E70" s="44"/>
      <c r="F70" s="44"/>
      <c r="G70" s="44"/>
    </row>
    <row r="71" spans="1:7" x14ac:dyDescent="0.2">
      <c r="A71" s="44"/>
      <c r="B71" s="44"/>
      <c r="C71" s="44"/>
      <c r="D71" s="44"/>
      <c r="E71" s="44"/>
      <c r="F71" s="44"/>
      <c r="G71" s="44"/>
    </row>
    <row r="72" spans="1:7" x14ac:dyDescent="0.2">
      <c r="A72" s="44"/>
      <c r="B72" s="44"/>
      <c r="C72" s="44"/>
      <c r="D72" s="44"/>
      <c r="E72" s="44"/>
      <c r="F72" s="44"/>
      <c r="G72" s="44"/>
    </row>
    <row r="73" spans="1:7" x14ac:dyDescent="0.2">
      <c r="A73" s="44"/>
      <c r="B73" s="44"/>
      <c r="C73" s="44"/>
      <c r="D73" s="44"/>
      <c r="E73" s="44"/>
      <c r="F73" s="44"/>
      <c r="G73" s="44"/>
    </row>
    <row r="74" spans="1:7" x14ac:dyDescent="0.2">
      <c r="A74" s="44"/>
      <c r="B74" s="44"/>
      <c r="C74" s="44"/>
      <c r="D74" s="44"/>
      <c r="E74" s="44"/>
      <c r="F74" s="44"/>
      <c r="G74" s="44"/>
    </row>
    <row r="75" spans="1:7" x14ac:dyDescent="0.2">
      <c r="A75" s="44"/>
      <c r="B75" s="44"/>
      <c r="C75" s="44"/>
      <c r="D75" s="44"/>
      <c r="E75" s="44"/>
      <c r="F75" s="44"/>
      <c r="G75" s="44"/>
    </row>
    <row r="76" spans="1:7" x14ac:dyDescent="0.2">
      <c r="A76" s="44"/>
      <c r="B76" s="44"/>
      <c r="C76" s="44"/>
      <c r="D76" s="44"/>
      <c r="E76" s="44"/>
      <c r="F76" s="44"/>
      <c r="G76" s="44"/>
    </row>
    <row r="77" spans="1:7" x14ac:dyDescent="0.2">
      <c r="A77" s="44"/>
      <c r="B77" s="44"/>
      <c r="C77" s="44"/>
      <c r="D77" s="44"/>
      <c r="E77" s="44"/>
      <c r="F77" s="44"/>
      <c r="G77" s="44"/>
    </row>
    <row r="78" spans="1:7" x14ac:dyDescent="0.2">
      <c r="A78" s="44"/>
      <c r="B78" s="44"/>
      <c r="C78" s="44"/>
      <c r="D78" s="44"/>
      <c r="E78" s="44"/>
      <c r="F78" s="44"/>
      <c r="G78" s="44"/>
    </row>
    <row r="79" spans="1:7" x14ac:dyDescent="0.2">
      <c r="A79" s="44"/>
      <c r="B79" s="44"/>
      <c r="C79" s="44"/>
      <c r="D79" s="44"/>
      <c r="E79" s="44"/>
      <c r="F79" s="44"/>
      <c r="G79" s="44"/>
    </row>
    <row r="80" spans="1:7" x14ac:dyDescent="0.2">
      <c r="A80" s="44"/>
      <c r="B80" s="44"/>
      <c r="C80" s="44"/>
      <c r="D80" s="44"/>
      <c r="E80" s="44"/>
      <c r="F80" s="44"/>
      <c r="G80" s="44"/>
    </row>
    <row r="81" spans="1:7" x14ac:dyDescent="0.2">
      <c r="A81" s="44"/>
      <c r="B81" s="44"/>
      <c r="C81" s="44"/>
      <c r="D81" s="44"/>
      <c r="E81" s="44"/>
      <c r="F81" s="44"/>
      <c r="G81" s="44"/>
    </row>
    <row r="82" spans="1:7" x14ac:dyDescent="0.2">
      <c r="A82" s="44"/>
      <c r="B82" s="44"/>
      <c r="C82" s="44"/>
      <c r="D82" s="44"/>
      <c r="E82" s="44"/>
      <c r="F82" s="44"/>
      <c r="G82" s="44"/>
    </row>
    <row r="83" spans="1:7" x14ac:dyDescent="0.2">
      <c r="A83" s="44"/>
      <c r="B83" s="44"/>
      <c r="C83" s="44"/>
      <c r="D83" s="44"/>
      <c r="E83" s="44"/>
      <c r="F83" s="44"/>
      <c r="G83" s="44"/>
    </row>
    <row r="84" spans="1:7" x14ac:dyDescent="0.2">
      <c r="A84" s="44"/>
      <c r="B84" s="44"/>
      <c r="C84" s="44"/>
      <c r="D84" s="44"/>
      <c r="E84" s="44"/>
      <c r="F84" s="44"/>
      <c r="G84" s="44"/>
    </row>
    <row r="85" spans="1:7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4"/>
      <c r="B86" s="44"/>
      <c r="C86" s="44"/>
      <c r="D86" s="44"/>
      <c r="E86" s="44"/>
      <c r="F86" s="44"/>
      <c r="G86" s="44"/>
    </row>
    <row r="87" spans="1:7" x14ac:dyDescent="0.2">
      <c r="A87" s="44"/>
      <c r="B87" s="44"/>
      <c r="C87" s="44"/>
      <c r="D87" s="44"/>
      <c r="E87" s="44"/>
      <c r="F87" s="44"/>
      <c r="G87" s="44"/>
    </row>
    <row r="88" spans="1:7" x14ac:dyDescent="0.2">
      <c r="A88" s="44"/>
      <c r="B88" s="44"/>
      <c r="C88" s="44"/>
      <c r="D88" s="44"/>
      <c r="E88" s="44"/>
      <c r="F88" s="44"/>
      <c r="G88" s="44"/>
    </row>
    <row r="89" spans="1:7" x14ac:dyDescent="0.2">
      <c r="A89" s="44"/>
      <c r="B89" s="44"/>
      <c r="C89" s="44"/>
      <c r="D89" s="44"/>
      <c r="E89" s="44"/>
      <c r="F89" s="44"/>
      <c r="G89" s="44"/>
    </row>
    <row r="90" spans="1:7" x14ac:dyDescent="0.2">
      <c r="A90" s="44"/>
      <c r="B90" s="44"/>
      <c r="C90" s="44"/>
      <c r="D90" s="44"/>
      <c r="E90" s="44"/>
      <c r="F90" s="44"/>
      <c r="G90" s="44"/>
    </row>
    <row r="91" spans="1:7" x14ac:dyDescent="0.2">
      <c r="A91" s="44"/>
      <c r="B91" s="44"/>
      <c r="C91" s="44"/>
      <c r="D91" s="44"/>
      <c r="E91" s="44"/>
      <c r="F91" s="44"/>
      <c r="G91" s="44"/>
    </row>
    <row r="92" spans="1:7" x14ac:dyDescent="0.2">
      <c r="A92" s="44"/>
      <c r="B92" s="44"/>
      <c r="C92" s="44"/>
      <c r="D92" s="44"/>
      <c r="E92" s="44"/>
      <c r="F92" s="44"/>
      <c r="G92" s="44"/>
    </row>
    <row r="93" spans="1:7" x14ac:dyDescent="0.2">
      <c r="A93" s="44"/>
      <c r="B93" s="44"/>
      <c r="C93" s="44"/>
      <c r="D93" s="44"/>
      <c r="E93" s="44"/>
      <c r="F93" s="44"/>
      <c r="G93" s="44"/>
    </row>
    <row r="94" spans="1:7" x14ac:dyDescent="0.2">
      <c r="A94" s="44"/>
      <c r="B94" s="44"/>
      <c r="C94" s="44"/>
      <c r="D94" s="44"/>
      <c r="E94" s="44"/>
      <c r="F94" s="44"/>
      <c r="G94" s="44"/>
    </row>
    <row r="95" spans="1:7" x14ac:dyDescent="0.2">
      <c r="A95" s="44"/>
      <c r="B95" s="44"/>
      <c r="C95" s="44"/>
      <c r="D95" s="44"/>
      <c r="E95" s="44"/>
      <c r="F95" s="44"/>
      <c r="G95" s="44"/>
    </row>
    <row r="96" spans="1:7" x14ac:dyDescent="0.2">
      <c r="A96" s="44"/>
      <c r="B96" s="44"/>
      <c r="C96" s="44"/>
      <c r="D96" s="44"/>
      <c r="E96" s="44"/>
      <c r="F96" s="44"/>
      <c r="G96" s="44"/>
    </row>
    <row r="97" spans="1:7" x14ac:dyDescent="0.2">
      <c r="A97" s="44"/>
      <c r="B97" s="44"/>
      <c r="C97" s="44"/>
      <c r="D97" s="44"/>
      <c r="E97" s="44"/>
      <c r="F97" s="44"/>
      <c r="G97" s="44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x14ac:dyDescent="0.2">
      <c r="A99" s="44"/>
      <c r="B99" s="44"/>
      <c r="C99" s="44"/>
      <c r="D99" s="44"/>
      <c r="E99" s="44"/>
      <c r="F99" s="44"/>
      <c r="G99" s="44"/>
    </row>
    <row r="100" spans="1:7" x14ac:dyDescent="0.2">
      <c r="A100" s="44"/>
      <c r="B100" s="44"/>
      <c r="C100" s="44"/>
      <c r="D100" s="44"/>
      <c r="E100" s="44"/>
      <c r="F100" s="44"/>
      <c r="G100" s="44"/>
    </row>
    <row r="101" spans="1:7" x14ac:dyDescent="0.2">
      <c r="A101" s="44"/>
      <c r="B101" s="44"/>
      <c r="C101" s="44"/>
      <c r="D101" s="44"/>
      <c r="E101" s="44"/>
      <c r="F101" s="44"/>
      <c r="G101" s="44"/>
    </row>
    <row r="102" spans="1:7" x14ac:dyDescent="0.2">
      <c r="A102" s="44"/>
      <c r="B102" s="44"/>
      <c r="C102" s="44"/>
      <c r="D102" s="44"/>
      <c r="E102" s="44"/>
      <c r="F102" s="44"/>
      <c r="G102" s="44"/>
    </row>
    <row r="103" spans="1:7" x14ac:dyDescent="0.2">
      <c r="A103" s="44"/>
      <c r="B103" s="44"/>
      <c r="C103" s="44"/>
      <c r="D103" s="44"/>
      <c r="E103" s="44"/>
      <c r="F103" s="44"/>
      <c r="G103" s="44"/>
    </row>
    <row r="104" spans="1:7" x14ac:dyDescent="0.2">
      <c r="A104" s="44"/>
      <c r="B104" s="44"/>
      <c r="C104" s="44"/>
      <c r="D104" s="44"/>
      <c r="E104" s="44"/>
      <c r="F104" s="44"/>
      <c r="G104" s="44"/>
    </row>
    <row r="105" spans="1:7" x14ac:dyDescent="0.2">
      <c r="A105" s="44"/>
      <c r="B105" s="44"/>
      <c r="C105" s="44"/>
      <c r="D105" s="44"/>
      <c r="E105" s="44"/>
      <c r="F105" s="44"/>
      <c r="G105" s="44"/>
    </row>
    <row r="106" spans="1:7" x14ac:dyDescent="0.2">
      <c r="A106" s="44"/>
      <c r="B106" s="44"/>
      <c r="C106" s="44"/>
      <c r="D106" s="44"/>
      <c r="E106" s="44"/>
      <c r="F106" s="44"/>
      <c r="G106" s="44"/>
    </row>
    <row r="107" spans="1:7" x14ac:dyDescent="0.2">
      <c r="A107" s="44"/>
      <c r="B107" s="44"/>
      <c r="C107" s="44"/>
      <c r="D107" s="44"/>
      <c r="E107" s="44"/>
      <c r="F107" s="44"/>
      <c r="G107" s="44"/>
    </row>
    <row r="108" spans="1:7" x14ac:dyDescent="0.2">
      <c r="A108" s="44"/>
      <c r="B108" s="44"/>
      <c r="C108" s="44"/>
      <c r="D108" s="44"/>
      <c r="E108" s="44"/>
      <c r="F108" s="44"/>
      <c r="G108" s="44"/>
    </row>
    <row r="109" spans="1:7" x14ac:dyDescent="0.2">
      <c r="A109" s="44"/>
      <c r="B109" s="44"/>
      <c r="C109" s="44"/>
      <c r="D109" s="44"/>
      <c r="E109" s="44"/>
      <c r="F109" s="44"/>
      <c r="G109" s="44"/>
    </row>
    <row r="110" spans="1:7" x14ac:dyDescent="0.2">
      <c r="A110" s="44"/>
      <c r="B110" s="44"/>
      <c r="C110" s="44"/>
      <c r="D110" s="44"/>
      <c r="E110" s="44"/>
      <c r="F110" s="44"/>
      <c r="G110" s="44"/>
    </row>
    <row r="111" spans="1:7" x14ac:dyDescent="0.2">
      <c r="A111" s="44"/>
      <c r="B111" s="44"/>
      <c r="C111" s="44"/>
      <c r="D111" s="44"/>
      <c r="E111" s="44"/>
      <c r="F111" s="44"/>
      <c r="G111" s="44"/>
    </row>
    <row r="112" spans="1:7" x14ac:dyDescent="0.2">
      <c r="A112" s="44"/>
      <c r="B112" s="44"/>
      <c r="C112" s="44"/>
      <c r="D112" s="44"/>
      <c r="E112" s="44"/>
      <c r="F112" s="44"/>
      <c r="G112" s="44"/>
    </row>
    <row r="113" spans="1:7" x14ac:dyDescent="0.2">
      <c r="A113" s="44"/>
      <c r="B113" s="44"/>
      <c r="C113" s="44"/>
      <c r="D113" s="44"/>
      <c r="E113" s="44"/>
      <c r="F113" s="44"/>
      <c r="G113" s="44"/>
    </row>
    <row r="114" spans="1:7" x14ac:dyDescent="0.2">
      <c r="A114" s="44"/>
      <c r="B114" s="44"/>
      <c r="C114" s="44"/>
      <c r="D114" s="44"/>
      <c r="E114" s="44"/>
      <c r="F114" s="44"/>
      <c r="G114" s="44"/>
    </row>
    <row r="115" spans="1:7" x14ac:dyDescent="0.2">
      <c r="A115" s="44"/>
      <c r="B115" s="44"/>
      <c r="C115" s="44"/>
      <c r="D115" s="44"/>
      <c r="E115" s="44"/>
      <c r="F115" s="44"/>
      <c r="G115" s="44"/>
    </row>
    <row r="116" spans="1:7" x14ac:dyDescent="0.2">
      <c r="A116" s="44"/>
      <c r="B116" s="44"/>
      <c r="C116" s="44"/>
      <c r="D116" s="44"/>
      <c r="E116" s="44"/>
      <c r="F116" s="44"/>
      <c r="G116" s="44"/>
    </row>
    <row r="117" spans="1:7" x14ac:dyDescent="0.2">
      <c r="A117" s="44"/>
      <c r="B117" s="44"/>
      <c r="C117" s="44"/>
      <c r="D117" s="44"/>
      <c r="E117" s="44"/>
      <c r="F117" s="44"/>
      <c r="G117" s="44"/>
    </row>
    <row r="118" spans="1:7" x14ac:dyDescent="0.2">
      <c r="A118" s="44"/>
      <c r="B118" s="44"/>
      <c r="C118" s="44"/>
      <c r="D118" s="44"/>
      <c r="E118" s="44"/>
      <c r="F118" s="44"/>
      <c r="G118" s="44"/>
    </row>
    <row r="119" spans="1:7" x14ac:dyDescent="0.2">
      <c r="A119" s="44"/>
      <c r="B119" s="44"/>
      <c r="C119" s="44"/>
      <c r="D119" s="44"/>
      <c r="E119" s="44"/>
      <c r="F119" s="44"/>
      <c r="G119" s="44"/>
    </row>
    <row r="120" spans="1:7" x14ac:dyDescent="0.2">
      <c r="A120" s="44"/>
      <c r="B120" s="44"/>
      <c r="C120" s="44"/>
      <c r="D120" s="44"/>
      <c r="E120" s="44"/>
      <c r="F120" s="44"/>
      <c r="G120" s="44"/>
    </row>
    <row r="121" spans="1:7" x14ac:dyDescent="0.2">
      <c r="A121" s="44"/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x14ac:dyDescent="0.2">
      <c r="A123" s="44"/>
      <c r="B123" s="44"/>
      <c r="C123" s="44"/>
      <c r="D123" s="44"/>
      <c r="E123" s="44"/>
      <c r="F123" s="44"/>
      <c r="G123" s="44"/>
    </row>
    <row r="124" spans="1:7" x14ac:dyDescent="0.2">
      <c r="A124" s="44"/>
      <c r="B124" s="44"/>
      <c r="C124" s="44"/>
      <c r="D124" s="44"/>
      <c r="E124" s="44"/>
      <c r="F124" s="44"/>
      <c r="G124" s="44"/>
    </row>
    <row r="125" spans="1:7" x14ac:dyDescent="0.2">
      <c r="A125" s="44"/>
      <c r="B125" s="44"/>
      <c r="C125" s="44"/>
      <c r="D125" s="44"/>
      <c r="E125" s="44"/>
      <c r="F125" s="44"/>
      <c r="G125" s="44"/>
    </row>
    <row r="126" spans="1:7" x14ac:dyDescent="0.2">
      <c r="A126" s="44"/>
      <c r="B126" s="44"/>
      <c r="C126" s="44"/>
      <c r="D126" s="44"/>
      <c r="E126" s="44"/>
      <c r="F126" s="44"/>
      <c r="G126" s="44"/>
    </row>
    <row r="127" spans="1:7" x14ac:dyDescent="0.2">
      <c r="A127" s="44"/>
      <c r="B127" s="44"/>
      <c r="C127" s="44"/>
      <c r="D127" s="44"/>
      <c r="E127" s="44"/>
      <c r="F127" s="44"/>
      <c r="G127" s="44"/>
    </row>
    <row r="128" spans="1:7" x14ac:dyDescent="0.2">
      <c r="A128" s="44"/>
      <c r="B128" s="44"/>
      <c r="C128" s="44"/>
      <c r="D128" s="44"/>
      <c r="E128" s="44"/>
      <c r="F128" s="44"/>
      <c r="G128" s="44"/>
    </row>
    <row r="129" spans="1:7" x14ac:dyDescent="0.2">
      <c r="A129" s="44"/>
      <c r="B129" s="44"/>
      <c r="C129" s="44"/>
      <c r="D129" s="44"/>
      <c r="E129" s="44"/>
      <c r="F129" s="44"/>
      <c r="G129" s="44"/>
    </row>
    <row r="130" spans="1:7" x14ac:dyDescent="0.2">
      <c r="A130" s="44"/>
      <c r="B130" s="44"/>
      <c r="C130" s="44"/>
      <c r="D130" s="44"/>
      <c r="E130" s="44"/>
      <c r="F130" s="44"/>
      <c r="G130" s="44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4"/>
      <c r="B132" s="44"/>
      <c r="C132" s="44"/>
      <c r="D132" s="44"/>
      <c r="E132" s="44"/>
      <c r="F132" s="44"/>
      <c r="G132" s="44"/>
    </row>
    <row r="133" spans="1:7" x14ac:dyDescent="0.2">
      <c r="A133" s="44"/>
      <c r="B133" s="44"/>
      <c r="C133" s="44"/>
      <c r="D133" s="44"/>
      <c r="E133" s="44"/>
      <c r="F133" s="44"/>
      <c r="G133" s="44"/>
    </row>
    <row r="134" spans="1:7" x14ac:dyDescent="0.2">
      <c r="A134" s="44"/>
      <c r="B134" s="44"/>
      <c r="C134" s="44"/>
      <c r="D134" s="44"/>
      <c r="E134" s="44"/>
      <c r="F134" s="44"/>
      <c r="G134" s="44"/>
    </row>
    <row r="135" spans="1:7" x14ac:dyDescent="0.2">
      <c r="A135" s="44"/>
      <c r="B135" s="44"/>
      <c r="C135" s="44"/>
      <c r="D135" s="44"/>
      <c r="E135" s="44"/>
      <c r="F135" s="44"/>
      <c r="G135" s="44"/>
    </row>
    <row r="136" spans="1:7" x14ac:dyDescent="0.2">
      <c r="A136" s="44"/>
      <c r="B136" s="44"/>
      <c r="C136" s="44"/>
      <c r="D136" s="44"/>
      <c r="E136" s="44"/>
      <c r="F136" s="44"/>
      <c r="G136" s="44"/>
    </row>
    <row r="137" spans="1:7" x14ac:dyDescent="0.2">
      <c r="A137" s="44"/>
      <c r="B137" s="44"/>
      <c r="C137" s="44"/>
      <c r="D137" s="44"/>
      <c r="E137" s="44"/>
      <c r="F137" s="44"/>
      <c r="G137" s="44"/>
    </row>
    <row r="138" spans="1:7" x14ac:dyDescent="0.2">
      <c r="A138" s="44"/>
      <c r="B138" s="44"/>
      <c r="C138" s="44"/>
      <c r="D138" s="44"/>
      <c r="E138" s="44"/>
      <c r="F138" s="44"/>
      <c r="G138" s="44"/>
    </row>
    <row r="139" spans="1:7" x14ac:dyDescent="0.2">
      <c r="A139" s="44"/>
      <c r="B139" s="44"/>
      <c r="C139" s="44"/>
      <c r="D139" s="44"/>
      <c r="E139" s="44"/>
      <c r="F139" s="44"/>
      <c r="G139" s="44"/>
    </row>
    <row r="140" spans="1:7" x14ac:dyDescent="0.2">
      <c r="A140" s="44"/>
      <c r="B140" s="44"/>
      <c r="C140" s="44"/>
      <c r="D140" s="44"/>
      <c r="E140" s="44"/>
      <c r="F140" s="44"/>
      <c r="G140" s="44"/>
    </row>
    <row r="141" spans="1:7" x14ac:dyDescent="0.2">
      <c r="A141" s="44"/>
      <c r="B141" s="44"/>
      <c r="C141" s="44"/>
      <c r="D141" s="44"/>
      <c r="E141" s="44"/>
      <c r="F141" s="44"/>
      <c r="G141" s="44"/>
    </row>
    <row r="142" spans="1:7" x14ac:dyDescent="0.2">
      <c r="A142" s="44"/>
      <c r="B142" s="44"/>
      <c r="C142" s="44"/>
      <c r="D142" s="44"/>
      <c r="E142" s="44"/>
      <c r="F142" s="44"/>
      <c r="G142" s="44"/>
    </row>
    <row r="143" spans="1:7" x14ac:dyDescent="0.2">
      <c r="A143" s="44"/>
      <c r="B143" s="44"/>
      <c r="C143" s="44"/>
      <c r="D143" s="44"/>
      <c r="E143" s="44"/>
      <c r="F143" s="44"/>
      <c r="G143" s="44"/>
    </row>
    <row r="144" spans="1:7" x14ac:dyDescent="0.2">
      <c r="A144" s="44"/>
      <c r="B144" s="44"/>
      <c r="C144" s="44"/>
      <c r="D144" s="44"/>
      <c r="E144" s="44"/>
      <c r="F144" s="44"/>
      <c r="G144" s="44"/>
    </row>
    <row r="145" spans="1:7" x14ac:dyDescent="0.2">
      <c r="A145" s="44"/>
      <c r="B145" s="44"/>
      <c r="C145" s="44"/>
      <c r="D145" s="44"/>
      <c r="E145" s="44"/>
      <c r="F145" s="44"/>
      <c r="G145" s="44"/>
    </row>
    <row r="146" spans="1:7" x14ac:dyDescent="0.2">
      <c r="A146" s="44"/>
      <c r="B146" s="44"/>
      <c r="C146" s="44"/>
      <c r="D146" s="44"/>
      <c r="E146" s="44"/>
      <c r="F146" s="44"/>
      <c r="G146" s="44"/>
    </row>
    <row r="147" spans="1:7" x14ac:dyDescent="0.2">
      <c r="A147" s="44"/>
      <c r="B147" s="44"/>
      <c r="C147" s="44"/>
      <c r="D147" s="44"/>
      <c r="E147" s="44"/>
      <c r="F147" s="44"/>
      <c r="G147" s="44"/>
    </row>
    <row r="148" spans="1:7" x14ac:dyDescent="0.2">
      <c r="A148" s="44"/>
      <c r="B148" s="44"/>
      <c r="C148" s="44"/>
      <c r="D148" s="44"/>
      <c r="E148" s="44"/>
      <c r="F148" s="44"/>
      <c r="G148" s="44"/>
    </row>
    <row r="149" spans="1:7" x14ac:dyDescent="0.2">
      <c r="A149" s="44"/>
      <c r="B149" s="44"/>
      <c r="C149" s="44"/>
      <c r="D149" s="44"/>
      <c r="E149" s="44"/>
      <c r="F149" s="44"/>
      <c r="G149" s="44"/>
    </row>
    <row r="150" spans="1:7" x14ac:dyDescent="0.2">
      <c r="A150" s="44"/>
      <c r="B150" s="44"/>
      <c r="C150" s="44"/>
      <c r="D150" s="44"/>
      <c r="E150" s="44"/>
      <c r="F150" s="44"/>
      <c r="G150" s="44"/>
    </row>
    <row r="151" spans="1:7" x14ac:dyDescent="0.2">
      <c r="A151" s="44"/>
      <c r="B151" s="44"/>
      <c r="C151" s="44"/>
      <c r="D151" s="44"/>
      <c r="E151" s="44"/>
      <c r="F151" s="44"/>
      <c r="G151" s="44"/>
    </row>
    <row r="152" spans="1:7" x14ac:dyDescent="0.2">
      <c r="A152" s="44"/>
      <c r="B152" s="44"/>
      <c r="C152" s="44"/>
      <c r="D152" s="44"/>
      <c r="E152" s="44"/>
      <c r="F152" s="44"/>
      <c r="G152" s="44"/>
    </row>
    <row r="153" spans="1:7" x14ac:dyDescent="0.2">
      <c r="A153" s="44"/>
      <c r="B153" s="44"/>
      <c r="C153" s="44"/>
      <c r="D153" s="44"/>
      <c r="E153" s="44"/>
      <c r="F153" s="44"/>
      <c r="G153" s="44"/>
    </row>
    <row r="154" spans="1:7" x14ac:dyDescent="0.2">
      <c r="A154" s="44"/>
      <c r="B154" s="44"/>
      <c r="C154" s="44"/>
      <c r="D154" s="44"/>
      <c r="E154" s="44"/>
      <c r="F154" s="44"/>
      <c r="G154" s="44"/>
    </row>
    <row r="155" spans="1:7" x14ac:dyDescent="0.2">
      <c r="A155" s="44"/>
      <c r="B155" s="44"/>
      <c r="C155" s="44"/>
      <c r="D155" s="44"/>
      <c r="E155" s="44"/>
      <c r="F155" s="44"/>
      <c r="G155" s="44"/>
    </row>
    <row r="156" spans="1:7" x14ac:dyDescent="0.2">
      <c r="A156" s="44"/>
      <c r="B156" s="44"/>
      <c r="C156" s="44"/>
      <c r="D156" s="44"/>
      <c r="E156" s="44"/>
      <c r="F156" s="44"/>
      <c r="G156" s="44"/>
    </row>
    <row r="157" spans="1:7" x14ac:dyDescent="0.2">
      <c r="A157" s="44"/>
      <c r="B157" s="44"/>
      <c r="C157" s="44"/>
      <c r="D157" s="44"/>
      <c r="E157" s="44"/>
      <c r="F157" s="44"/>
      <c r="G157" s="44"/>
    </row>
    <row r="158" spans="1:7" x14ac:dyDescent="0.2">
      <c r="A158" s="44"/>
      <c r="B158" s="44"/>
      <c r="C158" s="44"/>
      <c r="D158" s="44"/>
      <c r="E158" s="44"/>
      <c r="F158" s="44"/>
      <c r="G158" s="44"/>
    </row>
    <row r="159" spans="1:7" x14ac:dyDescent="0.2">
      <c r="A159" s="44"/>
      <c r="B159" s="44"/>
      <c r="C159" s="44"/>
      <c r="D159" s="44"/>
      <c r="E159" s="44"/>
      <c r="F159" s="44"/>
      <c r="G159" s="44"/>
    </row>
    <row r="160" spans="1:7" x14ac:dyDescent="0.2">
      <c r="A160" s="44"/>
      <c r="B160" s="44"/>
      <c r="C160" s="44"/>
      <c r="D160" s="44"/>
      <c r="E160" s="44"/>
      <c r="F160" s="44"/>
      <c r="G160" s="44"/>
    </row>
    <row r="161" spans="1:7" x14ac:dyDescent="0.2">
      <c r="A161" s="44"/>
      <c r="B161" s="44"/>
      <c r="C161" s="44"/>
      <c r="D161" s="44"/>
      <c r="E161" s="44"/>
      <c r="F161" s="44"/>
      <c r="G161" s="44"/>
    </row>
    <row r="162" spans="1:7" x14ac:dyDescent="0.2">
      <c r="A162" s="44"/>
      <c r="B162" s="44"/>
      <c r="C162" s="44"/>
      <c r="D162" s="44"/>
      <c r="E162" s="44"/>
      <c r="F162" s="44"/>
      <c r="G162" s="44"/>
    </row>
    <row r="163" spans="1:7" x14ac:dyDescent="0.2">
      <c r="A163" s="44"/>
      <c r="B163" s="44"/>
      <c r="C163" s="44"/>
      <c r="D163" s="44"/>
      <c r="E163" s="44"/>
      <c r="F163" s="44"/>
      <c r="G163" s="44"/>
    </row>
    <row r="164" spans="1:7" x14ac:dyDescent="0.2">
      <c r="A164" s="44"/>
      <c r="B164" s="44"/>
      <c r="C164" s="44"/>
      <c r="D164" s="44"/>
      <c r="E164" s="44"/>
      <c r="F164" s="44"/>
      <c r="G164" s="44"/>
    </row>
    <row r="165" spans="1:7" x14ac:dyDescent="0.2">
      <c r="A165" s="44"/>
      <c r="B165" s="44"/>
      <c r="C165" s="44"/>
      <c r="D165" s="44"/>
      <c r="E165" s="44"/>
      <c r="F165" s="44"/>
      <c r="G165" s="44"/>
    </row>
    <row r="166" spans="1:7" x14ac:dyDescent="0.2">
      <c r="A166" s="44"/>
      <c r="B166" s="44"/>
      <c r="C166" s="44"/>
      <c r="D166" s="44"/>
      <c r="E166" s="44"/>
      <c r="F166" s="44"/>
      <c r="G166" s="44"/>
    </row>
    <row r="167" spans="1:7" x14ac:dyDescent="0.2">
      <c r="A167" s="44"/>
      <c r="B167" s="44"/>
      <c r="C167" s="44"/>
      <c r="D167" s="44"/>
      <c r="E167" s="44"/>
      <c r="F167" s="44"/>
      <c r="G167" s="44"/>
    </row>
    <row r="168" spans="1:7" x14ac:dyDescent="0.2">
      <c r="A168" s="44"/>
      <c r="B168" s="44"/>
      <c r="C168" s="44"/>
      <c r="D168" s="44"/>
      <c r="E168" s="44"/>
      <c r="F168" s="44"/>
      <c r="G168" s="44"/>
    </row>
    <row r="169" spans="1:7" x14ac:dyDescent="0.2">
      <c r="A169" s="44"/>
      <c r="B169" s="44"/>
      <c r="C169" s="44"/>
      <c r="D169" s="44"/>
      <c r="E169" s="44"/>
      <c r="F169" s="44"/>
      <c r="G169" s="44"/>
    </row>
    <row r="170" spans="1:7" x14ac:dyDescent="0.2">
      <c r="A170" s="44"/>
      <c r="B170" s="44"/>
      <c r="C170" s="44"/>
      <c r="D170" s="44"/>
      <c r="E170" s="44"/>
      <c r="F170" s="44"/>
      <c r="G170" s="44"/>
    </row>
    <row r="171" spans="1:7" x14ac:dyDescent="0.2">
      <c r="A171" s="44"/>
      <c r="B171" s="44"/>
      <c r="C171" s="44"/>
      <c r="D171" s="44"/>
      <c r="E171" s="44"/>
      <c r="F171" s="44"/>
      <c r="G171" s="44"/>
    </row>
    <row r="172" spans="1:7" x14ac:dyDescent="0.2">
      <c r="A172" s="44"/>
      <c r="B172" s="44"/>
      <c r="C172" s="44"/>
      <c r="D172" s="44"/>
      <c r="E172" s="44"/>
      <c r="F172" s="44"/>
      <c r="G172" s="44"/>
    </row>
    <row r="173" spans="1:7" x14ac:dyDescent="0.2">
      <c r="A173" s="44"/>
      <c r="B173" s="44"/>
      <c r="C173" s="44"/>
      <c r="D173" s="44"/>
      <c r="E173" s="44"/>
      <c r="F173" s="44"/>
      <c r="G173" s="44"/>
    </row>
    <row r="174" spans="1:7" x14ac:dyDescent="0.2">
      <c r="A174" s="44"/>
      <c r="B174" s="44"/>
      <c r="C174" s="44"/>
      <c r="D174" s="44"/>
      <c r="E174" s="44"/>
      <c r="F174" s="44"/>
      <c r="G174" s="44"/>
    </row>
  </sheetData>
  <mergeCells count="18">
    <mergeCell ref="A29:G29"/>
    <mergeCell ref="A40:B40"/>
    <mergeCell ref="B24:C24"/>
    <mergeCell ref="A28:G28"/>
    <mergeCell ref="A8:G8"/>
    <mergeCell ref="A11:G11"/>
    <mergeCell ref="A14:C14"/>
    <mergeCell ref="A16:C16"/>
    <mergeCell ref="B17:C17"/>
    <mergeCell ref="B18:D18"/>
    <mergeCell ref="A20:B20"/>
    <mergeCell ref="B22:C22"/>
    <mergeCell ref="B23:C23"/>
    <mergeCell ref="A1:G1"/>
    <mergeCell ref="A3:G3"/>
    <mergeCell ref="A4:G4"/>
    <mergeCell ref="A7:G7"/>
    <mergeCell ref="A10:G10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3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1" spans="1:7" x14ac:dyDescent="0.2">
      <c r="A1" s="113" t="s">
        <v>159</v>
      </c>
      <c r="B1" s="113"/>
      <c r="C1" s="113"/>
      <c r="D1" s="113"/>
      <c r="E1" s="113"/>
      <c r="F1" s="113"/>
      <c r="G1" s="113"/>
    </row>
    <row r="3" spans="1:7" s="9" customFormat="1" ht="26.25" customHeight="1" x14ac:dyDescent="0.2">
      <c r="A3" s="121" t="s">
        <v>137</v>
      </c>
      <c r="B3" s="83" t="s">
        <v>124</v>
      </c>
      <c r="C3" s="83" t="s">
        <v>125</v>
      </c>
      <c r="D3" s="83" t="s">
        <v>126</v>
      </c>
      <c r="E3" s="116" t="s">
        <v>170</v>
      </c>
      <c r="F3" s="117"/>
      <c r="G3" s="118"/>
    </row>
    <row r="4" spans="1:7" s="9" customFormat="1" ht="18" customHeight="1" x14ac:dyDescent="0.2">
      <c r="A4" s="122"/>
      <c r="B4" s="114" t="s">
        <v>171</v>
      </c>
      <c r="C4" s="115"/>
      <c r="D4" s="115"/>
      <c r="E4" s="34" t="s">
        <v>171</v>
      </c>
      <c r="F4" s="34" t="s">
        <v>186</v>
      </c>
      <c r="G4" s="119" t="s">
        <v>160</v>
      </c>
    </row>
    <row r="5" spans="1:7" s="9" customFormat="1" ht="17.25" customHeight="1" x14ac:dyDescent="0.2">
      <c r="A5" s="123"/>
      <c r="B5" s="114" t="s">
        <v>131</v>
      </c>
      <c r="C5" s="115"/>
      <c r="D5" s="115"/>
      <c r="E5" s="115"/>
      <c r="F5" s="115"/>
      <c r="G5" s="120"/>
    </row>
    <row r="6" spans="1:7" s="9" customFormat="1" ht="18.75" customHeight="1" x14ac:dyDescent="0.2">
      <c r="A6" s="36" t="s">
        <v>22</v>
      </c>
      <c r="B6" s="84">
        <v>147.57725099999999</v>
      </c>
      <c r="C6" s="84">
        <v>130.27578700000001</v>
      </c>
      <c r="D6" s="84">
        <v>118.38475800000001</v>
      </c>
      <c r="E6" s="84">
        <v>1614.609915</v>
      </c>
      <c r="F6" s="84">
        <v>1790.6589590000001</v>
      </c>
      <c r="G6" s="85">
        <f>IF(AND(F6&gt;0,E6&gt;0),(E6/F6%)-100,"x  ")</f>
        <v>-9.8315228098104797</v>
      </c>
    </row>
    <row r="7" spans="1:7" s="9" customFormat="1" ht="12" x14ac:dyDescent="0.2">
      <c r="A7" s="45" t="s">
        <v>23</v>
      </c>
    </row>
    <row r="8" spans="1:7" s="9" customFormat="1" ht="12" x14ac:dyDescent="0.2">
      <c r="A8" s="46" t="s">
        <v>24</v>
      </c>
      <c r="B8" s="84">
        <v>0.64339999999999997</v>
      </c>
      <c r="C8" s="84">
        <v>6.0624999999999998E-2</v>
      </c>
      <c r="D8" s="84">
        <v>0.24248800000000001</v>
      </c>
      <c r="E8" s="84">
        <v>2.145661</v>
      </c>
      <c r="F8" s="84">
        <v>1.5224340000000001</v>
      </c>
      <c r="G8" s="85">
        <f>IF(AND(F8&gt;0,E8&gt;0),(E8/F8%)-100,"x  ")</f>
        <v>40.936224493147137</v>
      </c>
    </row>
    <row r="9" spans="1:7" s="9" customFormat="1" ht="12" x14ac:dyDescent="0.2">
      <c r="A9" s="46" t="s">
        <v>25</v>
      </c>
      <c r="B9" s="84">
        <v>15.688888</v>
      </c>
      <c r="C9" s="84">
        <v>16.080611000000001</v>
      </c>
      <c r="D9" s="84">
        <v>15.173757</v>
      </c>
      <c r="E9" s="84">
        <v>186.639625</v>
      </c>
      <c r="F9" s="84">
        <v>216.32510099999999</v>
      </c>
      <c r="G9" s="85">
        <f>IF(AND(F9&gt;0,E9&gt;0),(E9/F9%)-100,"x  ")</f>
        <v>-13.722622045603472</v>
      </c>
    </row>
    <row r="10" spans="1:7" s="9" customFormat="1" ht="12" x14ac:dyDescent="0.2">
      <c r="A10" s="46" t="s">
        <v>26</v>
      </c>
      <c r="B10" s="84">
        <v>121.175675</v>
      </c>
      <c r="C10" s="84">
        <v>102.673132</v>
      </c>
      <c r="D10" s="84">
        <v>94.461939000000001</v>
      </c>
      <c r="E10" s="84">
        <v>1300.5467100000001</v>
      </c>
      <c r="F10" s="84">
        <v>1430.9429849999999</v>
      </c>
      <c r="G10" s="85">
        <f>IF(AND(F10&gt;0,E10&gt;0),(E10/F10%)-100,"x  ")</f>
        <v>-9.1126114993323739</v>
      </c>
    </row>
    <row r="11" spans="1:7" s="9" customFormat="1" ht="12" x14ac:dyDescent="0.2">
      <c r="A11" s="38" t="s">
        <v>29</v>
      </c>
    </row>
    <row r="12" spans="1:7" s="9" customFormat="1" ht="12" x14ac:dyDescent="0.2">
      <c r="A12" s="38" t="s">
        <v>30</v>
      </c>
      <c r="B12" s="84">
        <v>8.8240960000000008</v>
      </c>
      <c r="C12" s="84">
        <v>4.5631219999999999</v>
      </c>
      <c r="D12" s="84">
        <v>2.6993499999999999</v>
      </c>
      <c r="E12" s="84">
        <v>143.85046700000001</v>
      </c>
      <c r="F12" s="84">
        <v>305.73184500000002</v>
      </c>
      <c r="G12" s="85">
        <f>IF(AND(F12&gt;0,E12&gt;0),(E12/F12%)-100,"x  ")</f>
        <v>-52.94881140039567</v>
      </c>
    </row>
    <row r="13" spans="1:7" s="9" customFormat="1" ht="12" x14ac:dyDescent="0.2">
      <c r="A13" s="47" t="s">
        <v>28</v>
      </c>
      <c r="B13" s="84">
        <v>43.484323000000003</v>
      </c>
      <c r="C13" s="84">
        <v>24.515778000000001</v>
      </c>
      <c r="D13" s="84">
        <v>32.064734000000001</v>
      </c>
      <c r="E13" s="84">
        <v>387.853163</v>
      </c>
      <c r="F13" s="84">
        <v>317.33549399999998</v>
      </c>
      <c r="G13" s="85">
        <f>IF(AND(F13&gt;0,E13&gt;0),(E13/F13%)-100,"x  ")</f>
        <v>22.221803212470149</v>
      </c>
    </row>
    <row r="14" spans="1:7" s="9" customFormat="1" ht="12" x14ac:dyDescent="0.2">
      <c r="A14" s="48" t="s">
        <v>27</v>
      </c>
      <c r="B14" s="84">
        <v>10.069288</v>
      </c>
      <c r="C14" s="84">
        <v>11.461418999999999</v>
      </c>
      <c r="D14" s="84">
        <v>8.5065740000000005</v>
      </c>
      <c r="E14" s="84">
        <v>125.277919</v>
      </c>
      <c r="F14" s="84">
        <v>141.868439</v>
      </c>
      <c r="G14" s="85">
        <f>IF(AND(F14&gt;0,E14&gt;0),(E14/F14%)-100,"x  ")</f>
        <v>-11.694299392411011</v>
      </c>
    </row>
    <row r="15" spans="1:7" s="9" customFormat="1" ht="12" x14ac:dyDescent="0.2">
      <c r="A15" s="39"/>
    </row>
    <row r="16" spans="1:7" s="9" customFormat="1" ht="12" x14ac:dyDescent="0.2">
      <c r="A16" s="36" t="s">
        <v>31</v>
      </c>
      <c r="B16" s="84">
        <v>3606.6179240000001</v>
      </c>
      <c r="C16" s="84">
        <v>5084.0424249999996</v>
      </c>
      <c r="D16" s="84">
        <v>5504.7206749999996</v>
      </c>
      <c r="E16" s="84">
        <v>48126.96387</v>
      </c>
      <c r="F16" s="84">
        <v>51307.960425999998</v>
      </c>
      <c r="G16" s="85">
        <f>IF(AND(F16&gt;0,E16&gt;0),(E16/F16%)-100,"x  ")</f>
        <v>-6.1998109642028396</v>
      </c>
    </row>
    <row r="17" spans="1:7" s="9" customFormat="1" ht="12" x14ac:dyDescent="0.2">
      <c r="A17" s="49" t="s">
        <v>23</v>
      </c>
    </row>
    <row r="18" spans="1:7" s="9" customFormat="1" ht="12" x14ac:dyDescent="0.2">
      <c r="A18" s="48" t="s">
        <v>32</v>
      </c>
      <c r="B18" s="84">
        <v>10.996653</v>
      </c>
      <c r="C18" s="84">
        <v>10.399956</v>
      </c>
      <c r="D18" s="84">
        <v>18.164161</v>
      </c>
      <c r="E18" s="84">
        <v>122.37527</v>
      </c>
      <c r="F18" s="84">
        <v>140.80366000000001</v>
      </c>
      <c r="G18" s="85">
        <f>IF(AND(F18&gt;0,E18&gt;0),(E18/F18%)-100,"x  ")</f>
        <v>-13.088004956689332</v>
      </c>
    </row>
    <row r="19" spans="1:7" s="9" customFormat="1" ht="12" x14ac:dyDescent="0.2">
      <c r="A19" s="48" t="s">
        <v>33</v>
      </c>
      <c r="B19" s="84">
        <v>688.34024399999998</v>
      </c>
      <c r="C19" s="84">
        <v>567.07447300000001</v>
      </c>
      <c r="D19" s="84">
        <v>538.36632399999996</v>
      </c>
      <c r="E19" s="84">
        <v>7175.9525610000001</v>
      </c>
      <c r="F19" s="84">
        <v>5936.7065419999999</v>
      </c>
      <c r="G19" s="85">
        <f>IF(AND(F19&gt;0,E19&gt;0),(E19/F19%)-100,"x  ")</f>
        <v>20.87430143687908</v>
      </c>
    </row>
    <row r="20" spans="1:7" s="9" customFormat="1" ht="12" x14ac:dyDescent="0.2">
      <c r="A20" s="38" t="s">
        <v>34</v>
      </c>
    </row>
    <row r="21" spans="1:7" s="9" customFormat="1" ht="12" x14ac:dyDescent="0.2">
      <c r="A21" s="38" t="s">
        <v>35</v>
      </c>
      <c r="B21" s="84">
        <v>3.5030169999999998</v>
      </c>
      <c r="C21" s="84">
        <v>2.8840110000000001</v>
      </c>
      <c r="D21" s="84">
        <v>1.6267469999999999</v>
      </c>
      <c r="E21" s="84">
        <v>49.915996999999997</v>
      </c>
      <c r="F21" s="84">
        <v>51.453462000000002</v>
      </c>
      <c r="G21" s="85">
        <f>IF(AND(F21&gt;0,E21&gt;0),(E21/F21%)-100,"x  ")</f>
        <v>-2.9880691021335082</v>
      </c>
    </row>
    <row r="22" spans="1:7" s="9" customFormat="1" ht="12" x14ac:dyDescent="0.2">
      <c r="A22" s="38" t="s">
        <v>36</v>
      </c>
      <c r="B22" s="84">
        <v>55.374451000000001</v>
      </c>
      <c r="C22" s="84">
        <v>22.371843999999999</v>
      </c>
      <c r="D22" s="84">
        <v>17.701532</v>
      </c>
      <c r="E22" s="84">
        <v>418.816982</v>
      </c>
      <c r="F22" s="84">
        <v>472.82166699999999</v>
      </c>
      <c r="G22" s="85">
        <f>IF(AND(F22&gt;0,E22&gt;0),(E22/F22%)-100,"x  ")</f>
        <v>-11.421787276089447</v>
      </c>
    </row>
    <row r="23" spans="1:7" s="9" customFormat="1" ht="12" x14ac:dyDescent="0.2">
      <c r="A23" s="38" t="s">
        <v>38</v>
      </c>
      <c r="B23" s="84">
        <v>25.742666</v>
      </c>
      <c r="C23" s="84">
        <v>23.504532000000001</v>
      </c>
      <c r="D23" s="84">
        <v>15.354626</v>
      </c>
      <c r="E23" s="84">
        <v>249.83348100000001</v>
      </c>
      <c r="F23" s="84">
        <v>254.92897199999999</v>
      </c>
      <c r="G23" s="85">
        <f>IF(AND(F23&gt;0,E23&gt;0),(E23/F23%)-100,"x  ")</f>
        <v>-1.9987885096088576</v>
      </c>
    </row>
    <row r="24" spans="1:7" s="9" customFormat="1" ht="12" x14ac:dyDescent="0.2">
      <c r="A24" s="38" t="s">
        <v>37</v>
      </c>
      <c r="B24" s="84">
        <v>365.93665800000002</v>
      </c>
      <c r="C24" s="84">
        <v>320.41072700000001</v>
      </c>
      <c r="D24" s="84">
        <v>252.878716</v>
      </c>
      <c r="E24" s="84">
        <v>3852.2507930000002</v>
      </c>
      <c r="F24" s="84">
        <v>2569.198574</v>
      </c>
      <c r="G24" s="85">
        <f>IF(AND(F24&gt;0,E24&gt;0),(E24/F24%)-100,"x  ")</f>
        <v>49.939784023872051</v>
      </c>
    </row>
    <row r="25" spans="1:7" s="9" customFormat="1" ht="12" x14ac:dyDescent="0.2">
      <c r="A25" s="49" t="s">
        <v>39</v>
      </c>
      <c r="B25" s="84">
        <v>2907.281027</v>
      </c>
      <c r="C25" s="84">
        <v>4506.5679959999998</v>
      </c>
      <c r="D25" s="84">
        <v>4948.1901900000003</v>
      </c>
      <c r="E25" s="84">
        <v>40828.636038999997</v>
      </c>
      <c r="F25" s="84">
        <v>45230.450224</v>
      </c>
      <c r="G25" s="85">
        <f>IF(AND(F25&gt;0,E25&gt;0),(E25/F25%)-100,"x  ")</f>
        <v>-9.7319707480256881</v>
      </c>
    </row>
    <row r="26" spans="1:7" s="9" customFormat="1" ht="12" x14ac:dyDescent="0.2">
      <c r="A26" s="40" t="s">
        <v>23</v>
      </c>
    </row>
    <row r="27" spans="1:7" s="9" customFormat="1" ht="12" x14ac:dyDescent="0.2">
      <c r="A27" s="38" t="s">
        <v>40</v>
      </c>
      <c r="B27" s="84">
        <v>200.50698700000001</v>
      </c>
      <c r="C27" s="84">
        <v>207.82134400000001</v>
      </c>
      <c r="D27" s="84">
        <v>155.482516</v>
      </c>
      <c r="E27" s="84">
        <v>2377.978075</v>
      </c>
      <c r="F27" s="84">
        <v>2514.4927309999998</v>
      </c>
      <c r="G27" s="85">
        <f>IF(AND(F27&gt;0,E27&gt;0),(E27/F27%)-100,"x  ")</f>
        <v>-5.4291131693074703</v>
      </c>
    </row>
    <row r="28" spans="1:7" s="9" customFormat="1" ht="12" x14ac:dyDescent="0.2">
      <c r="A28" s="50" t="s">
        <v>34</v>
      </c>
    </row>
    <row r="29" spans="1:7" s="9" customFormat="1" ht="12" x14ac:dyDescent="0.2">
      <c r="A29" s="51" t="s">
        <v>41</v>
      </c>
      <c r="B29" s="84">
        <v>23.734204999999999</v>
      </c>
      <c r="C29" s="84">
        <v>22.223262999999999</v>
      </c>
      <c r="D29" s="84">
        <v>17.375069</v>
      </c>
      <c r="E29" s="84">
        <v>279.903865</v>
      </c>
      <c r="F29" s="84">
        <v>295.91910100000001</v>
      </c>
      <c r="G29" s="85">
        <f>IF(AND(F29&gt;0,E29&gt;0),(E29/F29%)-100,"x  ")</f>
        <v>-5.4120318512322143</v>
      </c>
    </row>
    <row r="30" spans="1:7" s="9" customFormat="1" ht="12" x14ac:dyDescent="0.2">
      <c r="A30" s="51" t="s">
        <v>43</v>
      </c>
      <c r="B30" s="84">
        <v>52.654274000000001</v>
      </c>
      <c r="C30" s="84">
        <v>48.690987999999997</v>
      </c>
      <c r="D30" s="84">
        <v>33.827454000000003</v>
      </c>
      <c r="E30" s="84">
        <v>509.73792200000003</v>
      </c>
      <c r="F30" s="84">
        <v>498.02907099999999</v>
      </c>
      <c r="G30" s="85">
        <f>IF(AND(F30&gt;0,E30&gt;0),(E30/F30%)-100,"x  ")</f>
        <v>2.3510376565949542</v>
      </c>
    </row>
    <row r="31" spans="1:7" s="9" customFormat="1" ht="12" x14ac:dyDescent="0.2">
      <c r="A31" s="51" t="s">
        <v>42</v>
      </c>
      <c r="B31" s="84">
        <v>51.593434999999999</v>
      </c>
      <c r="C31" s="84">
        <v>61.207115000000002</v>
      </c>
      <c r="D31" s="84">
        <v>48.653737</v>
      </c>
      <c r="E31" s="84">
        <v>676.31543499999998</v>
      </c>
      <c r="F31" s="84">
        <v>625.90006700000004</v>
      </c>
      <c r="G31" s="85">
        <f>IF(AND(F31&gt;0,E31&gt;0),(E31/F31%)-100,"x  ")</f>
        <v>8.0548590195309799</v>
      </c>
    </row>
    <row r="32" spans="1:7" s="9" customFormat="1" ht="12" x14ac:dyDescent="0.2">
      <c r="A32" s="40" t="s">
        <v>44</v>
      </c>
      <c r="B32" s="84">
        <v>2706.7740399999998</v>
      </c>
      <c r="C32" s="84">
        <v>4298.7466519999998</v>
      </c>
      <c r="D32" s="84">
        <v>4792.7076740000002</v>
      </c>
      <c r="E32" s="84">
        <v>38450.657963999998</v>
      </c>
      <c r="F32" s="84">
        <v>42715.957493000002</v>
      </c>
      <c r="G32" s="85">
        <f>IF(AND(F32&gt;0,E32&gt;0),(E32/F32%)-100,"x  ")</f>
        <v>-9.9852602618095858</v>
      </c>
    </row>
    <row r="33" spans="1:7" s="9" customFormat="1" ht="12" customHeight="1" x14ac:dyDescent="0.2">
      <c r="A33" s="50" t="s">
        <v>34</v>
      </c>
    </row>
    <row r="34" spans="1:7" s="9" customFormat="1" ht="12" x14ac:dyDescent="0.2">
      <c r="A34" s="51" t="s">
        <v>45</v>
      </c>
      <c r="B34" s="84">
        <v>17.578913</v>
      </c>
      <c r="C34" s="84">
        <v>21.848564</v>
      </c>
      <c r="D34" s="84">
        <v>13.658526</v>
      </c>
      <c r="E34" s="84">
        <v>160.31596099999999</v>
      </c>
      <c r="F34" s="84">
        <v>146.510413</v>
      </c>
      <c r="G34" s="85">
        <f>IF(AND(F34&gt;0,E34&gt;0),(E34/F34%)-100,"x  ")</f>
        <v>9.4229124860906524</v>
      </c>
    </row>
    <row r="35" spans="1:7" s="9" customFormat="1" ht="12" x14ac:dyDescent="0.2">
      <c r="A35" s="51" t="s">
        <v>46</v>
      </c>
      <c r="B35" s="84">
        <v>14.783028</v>
      </c>
      <c r="C35" s="84">
        <v>15.921366000000001</v>
      </c>
      <c r="D35" s="84">
        <v>10.875657</v>
      </c>
      <c r="E35" s="84">
        <v>173.74506299999999</v>
      </c>
      <c r="F35" s="84">
        <v>191.23075299999999</v>
      </c>
      <c r="G35" s="85">
        <f>IF(AND(F35&gt;0,E35&gt;0),(E35/F35%)-100,"x  ")</f>
        <v>-9.1437646537949888</v>
      </c>
    </row>
    <row r="36" spans="1:7" s="9" customFormat="1" ht="12" x14ac:dyDescent="0.2">
      <c r="A36" s="51" t="s">
        <v>47</v>
      </c>
      <c r="B36" s="84">
        <v>18.275185</v>
      </c>
      <c r="C36" s="84">
        <v>19.007245000000001</v>
      </c>
      <c r="D36" s="84">
        <v>16.614882999999999</v>
      </c>
      <c r="E36" s="84">
        <v>220.633523</v>
      </c>
      <c r="F36" s="84">
        <v>280.41119600000002</v>
      </c>
      <c r="G36" s="85">
        <f>IF(AND(F36&gt;0,E36&gt;0),(E36/F36%)-100,"x  ")</f>
        <v>-21.317862429430249</v>
      </c>
    </row>
    <row r="37" spans="1:7" s="9" customFormat="1" ht="12" x14ac:dyDescent="0.2">
      <c r="A37" s="51" t="s">
        <v>48</v>
      </c>
      <c r="B37" s="84">
        <v>187.06787499999999</v>
      </c>
      <c r="C37" s="84">
        <v>194.71598700000001</v>
      </c>
      <c r="D37" s="84">
        <v>210.642574</v>
      </c>
      <c r="E37" s="84">
        <v>2177.029102</v>
      </c>
      <c r="F37" s="84">
        <v>2749.8295149999999</v>
      </c>
      <c r="G37" s="85">
        <f>IF(AND(F37&gt;0,E37&gt;0),(E37/F37%)-100,"x  ")</f>
        <v>-20.830397298284879</v>
      </c>
    </row>
    <row r="38" spans="1:7" s="9" customFormat="1" ht="12" x14ac:dyDescent="0.2">
      <c r="A38" s="51" t="s">
        <v>49</v>
      </c>
      <c r="B38" s="84">
        <v>50.505485</v>
      </c>
      <c r="C38" s="84">
        <v>54.958466999999999</v>
      </c>
      <c r="D38" s="84">
        <v>52.46275</v>
      </c>
      <c r="E38" s="84">
        <v>590.05990599999996</v>
      </c>
      <c r="F38" s="84">
        <v>946.15988900000002</v>
      </c>
      <c r="G38" s="85">
        <f>IF(AND(F38&gt;0,E38&gt;0),(E38/F38%)-100,"x  ")</f>
        <v>-37.636343195267287</v>
      </c>
    </row>
    <row r="39" spans="1:7" s="9" customFormat="1" ht="12" x14ac:dyDescent="0.2">
      <c r="A39" s="51" t="s">
        <v>50</v>
      </c>
    </row>
    <row r="40" spans="1:7" s="9" customFormat="1" ht="12" x14ac:dyDescent="0.2">
      <c r="A40" s="51" t="s">
        <v>51</v>
      </c>
      <c r="B40" s="84">
        <v>41.187646000000001</v>
      </c>
      <c r="C40" s="84">
        <v>37.643785000000001</v>
      </c>
      <c r="D40" s="84">
        <v>29.169316999999999</v>
      </c>
      <c r="E40" s="84">
        <v>424.04003</v>
      </c>
      <c r="F40" s="84">
        <v>905.93453199999999</v>
      </c>
      <c r="G40" s="85">
        <f t="shared" ref="G40:G45" si="0">IF(AND(F40&gt;0,E40&gt;0),(E40/F40%)-100,"x  ")</f>
        <v>-53.193082389313318</v>
      </c>
    </row>
    <row r="41" spans="1:7" s="9" customFormat="1" ht="12" x14ac:dyDescent="0.2">
      <c r="A41" s="51" t="s">
        <v>52</v>
      </c>
      <c r="B41" s="84">
        <v>45.422860999999997</v>
      </c>
      <c r="C41" s="84">
        <v>43.744650999999998</v>
      </c>
      <c r="D41" s="84">
        <v>35.036530999999997</v>
      </c>
      <c r="E41" s="84">
        <v>522.46643700000004</v>
      </c>
      <c r="F41" s="84">
        <v>557.58612800000003</v>
      </c>
      <c r="G41" s="85">
        <f t="shared" si="0"/>
        <v>-6.2985230866432147</v>
      </c>
    </row>
    <row r="42" spans="1:7" s="9" customFormat="1" ht="12" x14ac:dyDescent="0.2">
      <c r="A42" s="51" t="s">
        <v>53</v>
      </c>
      <c r="B42" s="84">
        <v>21.587568999999998</v>
      </c>
      <c r="C42" s="84">
        <v>17.597859</v>
      </c>
      <c r="D42" s="84">
        <v>21.935320999999998</v>
      </c>
      <c r="E42" s="84">
        <v>240.150553</v>
      </c>
      <c r="F42" s="84">
        <v>255.75341399999999</v>
      </c>
      <c r="G42" s="85">
        <f t="shared" si="0"/>
        <v>-6.1007439767744387</v>
      </c>
    </row>
    <row r="43" spans="1:7" s="9" customFormat="1" ht="12" x14ac:dyDescent="0.2">
      <c r="A43" s="51" t="s">
        <v>54</v>
      </c>
      <c r="B43" s="84">
        <v>26.946704</v>
      </c>
      <c r="C43" s="84">
        <v>11.954318000000001</v>
      </c>
      <c r="D43" s="84">
        <v>17.673603</v>
      </c>
      <c r="E43" s="84">
        <v>648.943488</v>
      </c>
      <c r="F43" s="84">
        <v>695.345055</v>
      </c>
      <c r="G43" s="85">
        <f t="shared" si="0"/>
        <v>-6.6731713508770127</v>
      </c>
    </row>
    <row r="44" spans="1:7" s="9" customFormat="1" ht="12" x14ac:dyDescent="0.2">
      <c r="A44" s="51" t="s">
        <v>55</v>
      </c>
      <c r="B44" s="84">
        <v>1843.394779</v>
      </c>
      <c r="C44" s="84">
        <v>3454.0572619999998</v>
      </c>
      <c r="D44" s="84">
        <v>4008.5918449999999</v>
      </c>
      <c r="E44" s="84">
        <v>28452.811285</v>
      </c>
      <c r="F44" s="84">
        <v>30760.091250000001</v>
      </c>
      <c r="G44" s="85">
        <f t="shared" si="0"/>
        <v>-7.5008879078016406</v>
      </c>
    </row>
    <row r="45" spans="1:7" s="9" customFormat="1" ht="12" x14ac:dyDescent="0.2">
      <c r="A45" s="51" t="s">
        <v>56</v>
      </c>
      <c r="B45" s="84">
        <v>98.395966999999999</v>
      </c>
      <c r="C45" s="84">
        <v>96.303540999999996</v>
      </c>
      <c r="D45" s="84">
        <v>100.15058399999999</v>
      </c>
      <c r="E45" s="84">
        <v>1244.1645149999999</v>
      </c>
      <c r="F45" s="84">
        <v>1172.9209949999999</v>
      </c>
      <c r="G45" s="85">
        <f t="shared" si="0"/>
        <v>6.0740254717667455</v>
      </c>
    </row>
    <row r="46" spans="1:7" s="9" customFormat="1" ht="12" x14ac:dyDescent="0.2">
      <c r="A46" s="37"/>
    </row>
    <row r="47" spans="1:7" s="9" customFormat="1" ht="12" x14ac:dyDescent="0.2">
      <c r="A47" s="41" t="s">
        <v>165</v>
      </c>
      <c r="B47" s="84">
        <v>81.146131999999994</v>
      </c>
      <c r="C47" s="84">
        <v>79.254593999999997</v>
      </c>
      <c r="D47" s="84">
        <v>64.168161999999995</v>
      </c>
      <c r="E47" s="84">
        <v>905.277468</v>
      </c>
      <c r="F47" s="84">
        <v>304.198554</v>
      </c>
      <c r="G47" s="85">
        <f>IF(AND(F47&gt;0,E47&gt;0),(E47/F47%)-100,"x  ")</f>
        <v>197.59427061576366</v>
      </c>
    </row>
    <row r="48" spans="1:7" x14ac:dyDescent="0.2">
      <c r="A48" s="39"/>
      <c r="B48" s="9"/>
      <c r="C48" s="9"/>
      <c r="D48" s="9"/>
      <c r="E48" s="9"/>
      <c r="F48" s="9"/>
      <c r="G48" s="9"/>
    </row>
    <row r="49" spans="1:7" x14ac:dyDescent="0.2">
      <c r="A49" s="42" t="s">
        <v>57</v>
      </c>
      <c r="B49" s="86">
        <v>3835.3413070000001</v>
      </c>
      <c r="C49" s="87">
        <v>5293.5728060000001</v>
      </c>
      <c r="D49" s="87">
        <v>5687.2735949999997</v>
      </c>
      <c r="E49" s="87">
        <v>50646.851253000001</v>
      </c>
      <c r="F49" s="87">
        <v>53402.817939</v>
      </c>
      <c r="G49" s="88">
        <f>IF(AND(F49&gt;0,E49&gt;0),(E49/F49%)-100,"x  ")</f>
        <v>-5.1607139704650677</v>
      </c>
    </row>
    <row r="50" spans="1:7" ht="12" customHeight="1" x14ac:dyDescent="0.2"/>
    <row r="51" spans="1:7" x14ac:dyDescent="0.2">
      <c r="A51" s="33" t="s">
        <v>158</v>
      </c>
    </row>
    <row r="52" spans="1:7" x14ac:dyDescent="0.2">
      <c r="A52" s="32" t="s">
        <v>135</v>
      </c>
      <c r="B52" s="32"/>
      <c r="C52" s="32"/>
      <c r="D52" s="32"/>
      <c r="E52" s="32"/>
      <c r="F52" s="32"/>
      <c r="G52" s="32"/>
    </row>
    <row r="53" spans="1:7" x14ac:dyDescent="0.2">
      <c r="A53" s="112" t="s">
        <v>136</v>
      </c>
      <c r="B53" s="112"/>
      <c r="C53" s="112"/>
      <c r="D53" s="112"/>
      <c r="E53" s="112"/>
      <c r="F53" s="112"/>
      <c r="G53" s="112"/>
    </row>
  </sheetData>
  <mergeCells count="7">
    <mergeCell ref="A53:G53"/>
    <mergeCell ref="A1:G1"/>
    <mergeCell ref="B4:D4"/>
    <mergeCell ref="B5:F5"/>
    <mergeCell ref="E3:G3"/>
    <mergeCell ref="G4:G5"/>
    <mergeCell ref="A3:A5"/>
  </mergeCells>
  <conditionalFormatting sqref="A6:G4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79"/>
  <sheetViews>
    <sheetView view="pageLayout" zoomScaleNormal="100" zoomScaleSheetLayoutView="100" workbookViewId="0">
      <selection sqref="A1:G1"/>
    </sheetView>
  </sheetViews>
  <sheetFormatPr baseColWidth="10" defaultColWidth="10.875" defaultRowHeight="14.25" x14ac:dyDescent="0.2"/>
  <cols>
    <col min="1" max="1" width="24.5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1" spans="1:7" x14ac:dyDescent="0.2">
      <c r="A1" s="132" t="s">
        <v>162</v>
      </c>
      <c r="B1" s="143"/>
      <c r="C1" s="143"/>
      <c r="D1" s="143"/>
      <c r="E1" s="143"/>
      <c r="F1" s="143"/>
      <c r="G1" s="143"/>
    </row>
    <row r="2" spans="1:7" ht="14.25" customHeight="1" x14ac:dyDescent="0.2">
      <c r="A2" s="52"/>
      <c r="B2" s="53"/>
      <c r="C2" s="53"/>
      <c r="D2" s="53"/>
      <c r="E2" s="53"/>
      <c r="F2" s="53"/>
      <c r="G2" s="53"/>
    </row>
    <row r="3" spans="1:7" x14ac:dyDescent="0.2">
      <c r="A3" s="124" t="s">
        <v>58</v>
      </c>
      <c r="B3" s="89" t="s">
        <v>124</v>
      </c>
      <c r="C3" s="89" t="s">
        <v>125</v>
      </c>
      <c r="D3" s="89" t="s">
        <v>126</v>
      </c>
      <c r="E3" s="128" t="s">
        <v>170</v>
      </c>
      <c r="F3" s="128"/>
      <c r="G3" s="129"/>
    </row>
    <row r="4" spans="1:7" ht="24" customHeight="1" x14ac:dyDescent="0.2">
      <c r="A4" s="125"/>
      <c r="B4" s="115" t="s">
        <v>172</v>
      </c>
      <c r="C4" s="115"/>
      <c r="D4" s="115"/>
      <c r="E4" s="78" t="s">
        <v>172</v>
      </c>
      <c r="F4" s="78" t="s">
        <v>187</v>
      </c>
      <c r="G4" s="130" t="s">
        <v>157</v>
      </c>
    </row>
    <row r="5" spans="1:7" ht="17.25" customHeight="1" x14ac:dyDescent="0.2">
      <c r="A5" s="126"/>
      <c r="B5" s="115" t="s">
        <v>131</v>
      </c>
      <c r="C5" s="127"/>
      <c r="D5" s="127"/>
      <c r="E5" s="127"/>
      <c r="F5" s="127"/>
      <c r="G5" s="131"/>
    </row>
    <row r="6" spans="1:7" x14ac:dyDescent="0.2">
      <c r="A6" s="35"/>
      <c r="B6" s="9"/>
      <c r="C6" s="9"/>
      <c r="D6" s="9"/>
      <c r="E6" s="9"/>
      <c r="F6" s="9"/>
      <c r="G6" s="9"/>
    </row>
    <row r="7" spans="1:7" ht="12.75" customHeight="1" x14ac:dyDescent="0.2">
      <c r="A7" s="60" t="s">
        <v>59</v>
      </c>
      <c r="B7" s="84">
        <v>2000.4212600000001</v>
      </c>
      <c r="C7" s="84">
        <v>2304.5810769999998</v>
      </c>
      <c r="D7" s="84">
        <v>2474.8322840000001</v>
      </c>
      <c r="E7" s="84">
        <v>27896.466737999999</v>
      </c>
      <c r="F7" s="84">
        <v>31374.836421</v>
      </c>
      <c r="G7" s="85">
        <f>IF(AND(F7&gt;0,E7&gt;0),(E7/F7%)-100,"x  ")</f>
        <v>-11.086495038016622</v>
      </c>
    </row>
    <row r="8" spans="1:7" ht="12.75" customHeight="1" x14ac:dyDescent="0.2">
      <c r="A8" s="64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64" t="s">
        <v>60</v>
      </c>
      <c r="B9" s="84">
        <v>1781.795353</v>
      </c>
      <c r="C9" s="84">
        <v>2143.5472880000002</v>
      </c>
      <c r="D9" s="84">
        <v>2106.7109420000002</v>
      </c>
      <c r="E9" s="84">
        <v>25066.127047000002</v>
      </c>
      <c r="F9" s="84">
        <v>28886.965196000001</v>
      </c>
      <c r="G9" s="85">
        <f>IF(AND(F9&gt;0,E9&gt;0),(E9/F9%)-100,"x  ")</f>
        <v>-13.22685897627305</v>
      </c>
    </row>
    <row r="10" spans="1:7" ht="12.75" customHeight="1" x14ac:dyDescent="0.2">
      <c r="A10" s="57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7" t="s">
        <v>61</v>
      </c>
      <c r="B11" s="84">
        <f>SUM(B13:B30)</f>
        <v>1062.1965690000002</v>
      </c>
      <c r="C11" s="84">
        <f>SUM(C13:C30)</f>
        <v>1362.4387470000004</v>
      </c>
      <c r="D11" s="84">
        <f>SUM(D13:D30)</f>
        <v>1494.3613950000001</v>
      </c>
      <c r="E11" s="84">
        <f>SUM(E13:E30)</f>
        <v>15570.583738999998</v>
      </c>
      <c r="F11" s="84">
        <f>SUM(F13:F30)</f>
        <v>19161.985991000001</v>
      </c>
      <c r="G11" s="85">
        <f>IF(AND(F11&gt;0,E11&gt;0),(E11/F11%)-100,"x  ")</f>
        <v>-18.742327928257609</v>
      </c>
    </row>
    <row r="12" spans="1:7" ht="12.75" customHeight="1" x14ac:dyDescent="0.2">
      <c r="A12" s="65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66" t="s">
        <v>62</v>
      </c>
      <c r="B13" s="84">
        <v>324.22038500000002</v>
      </c>
      <c r="C13" s="84">
        <v>578.42789800000003</v>
      </c>
      <c r="D13" s="84">
        <v>972.09822099999997</v>
      </c>
      <c r="E13" s="84">
        <v>8228.1697160000003</v>
      </c>
      <c r="F13" s="84">
        <v>10877.157535</v>
      </c>
      <c r="G13" s="85">
        <f t="shared" ref="G13:G29" si="0">IF(AND(F13&gt;0,E13&gt;0),(E13/F13%)-100,"x  ")</f>
        <v>-24.353677056493964</v>
      </c>
    </row>
    <row r="14" spans="1:7" ht="12.75" customHeight="1" x14ac:dyDescent="0.2">
      <c r="A14" s="66" t="s">
        <v>63</v>
      </c>
      <c r="B14" s="84">
        <v>93.025593000000001</v>
      </c>
      <c r="C14" s="84">
        <v>87.915048999999996</v>
      </c>
      <c r="D14" s="84">
        <v>57.356608999999999</v>
      </c>
      <c r="E14" s="84">
        <v>831.52915800000005</v>
      </c>
      <c r="F14" s="84">
        <v>802.73958600000003</v>
      </c>
      <c r="G14" s="85">
        <f t="shared" si="0"/>
        <v>3.5864148849886135</v>
      </c>
    </row>
    <row r="15" spans="1:7" ht="12.75" customHeight="1" x14ac:dyDescent="0.2">
      <c r="A15" s="66" t="s">
        <v>64</v>
      </c>
      <c r="B15" s="84">
        <v>7.0855499999999996</v>
      </c>
      <c r="C15" s="84">
        <v>5.168031</v>
      </c>
      <c r="D15" s="84">
        <v>6.0399019999999997</v>
      </c>
      <c r="E15" s="84">
        <v>79.454660000000004</v>
      </c>
      <c r="F15" s="84">
        <v>89.752118999999993</v>
      </c>
      <c r="G15" s="85">
        <f t="shared" si="0"/>
        <v>-11.47322103893724</v>
      </c>
    </row>
    <row r="16" spans="1:7" ht="12.75" customHeight="1" x14ac:dyDescent="0.2">
      <c r="A16" s="66" t="s">
        <v>65</v>
      </c>
      <c r="B16" s="84">
        <v>242.69995</v>
      </c>
      <c r="C16" s="84">
        <v>245.222612</v>
      </c>
      <c r="D16" s="84">
        <v>88.083247999999998</v>
      </c>
      <c r="E16" s="84">
        <v>2059.5735880000002</v>
      </c>
      <c r="F16" s="84">
        <v>1987.646759</v>
      </c>
      <c r="G16" s="85">
        <f t="shared" si="0"/>
        <v>3.6186927417720369</v>
      </c>
    </row>
    <row r="17" spans="1:7" ht="12.75" customHeight="1" x14ac:dyDescent="0.2">
      <c r="A17" s="66" t="s">
        <v>66</v>
      </c>
      <c r="B17" s="84">
        <v>84.483756999999997</v>
      </c>
      <c r="C17" s="84">
        <v>85.195138</v>
      </c>
      <c r="D17" s="84">
        <v>60.637493999999997</v>
      </c>
      <c r="E17" s="84">
        <v>1170.1998080000001</v>
      </c>
      <c r="F17" s="84">
        <v>1294.718924</v>
      </c>
      <c r="G17" s="85">
        <f t="shared" si="0"/>
        <v>-9.6174631954325207</v>
      </c>
    </row>
    <row r="18" spans="1:7" ht="12.75" customHeight="1" x14ac:dyDescent="0.2">
      <c r="A18" s="66" t="s">
        <v>67</v>
      </c>
      <c r="B18" s="84">
        <v>7.8232850000000003</v>
      </c>
      <c r="C18" s="84">
        <v>8.5473149999999993</v>
      </c>
      <c r="D18" s="84">
        <v>9.8107889999999998</v>
      </c>
      <c r="E18" s="84">
        <v>142.40701100000001</v>
      </c>
      <c r="F18" s="84">
        <v>804.14878699999997</v>
      </c>
      <c r="G18" s="85">
        <f t="shared" si="0"/>
        <v>-82.290962406189635</v>
      </c>
    </row>
    <row r="19" spans="1:7" ht="12.75" customHeight="1" x14ac:dyDescent="0.2">
      <c r="A19" s="66" t="s">
        <v>68</v>
      </c>
      <c r="B19" s="84">
        <v>10.287198999999999</v>
      </c>
      <c r="C19" s="84">
        <v>76.095791000000006</v>
      </c>
      <c r="D19" s="84">
        <v>74.708403000000004</v>
      </c>
      <c r="E19" s="84">
        <v>434.99273299999999</v>
      </c>
      <c r="F19" s="84">
        <v>185.66757799999999</v>
      </c>
      <c r="G19" s="85">
        <f t="shared" si="0"/>
        <v>134.2857798252746</v>
      </c>
    </row>
    <row r="20" spans="1:7" ht="12.75" customHeight="1" x14ac:dyDescent="0.2">
      <c r="A20" s="66" t="s">
        <v>69</v>
      </c>
      <c r="B20" s="84">
        <v>7.4809270000000003</v>
      </c>
      <c r="C20" s="84">
        <v>7.7118640000000003</v>
      </c>
      <c r="D20" s="84">
        <v>6.8135969999999997</v>
      </c>
      <c r="E20" s="84">
        <v>92.891793000000007</v>
      </c>
      <c r="F20" s="84">
        <v>77.599827000000005</v>
      </c>
      <c r="G20" s="85">
        <f t="shared" si="0"/>
        <v>19.706185685181993</v>
      </c>
    </row>
    <row r="21" spans="1:7" ht="12.75" customHeight="1" x14ac:dyDescent="0.2">
      <c r="A21" s="66" t="s">
        <v>70</v>
      </c>
      <c r="B21" s="84">
        <v>162.02475999999999</v>
      </c>
      <c r="C21" s="84">
        <v>111.116682</v>
      </c>
      <c r="D21" s="84">
        <v>94.857722999999993</v>
      </c>
      <c r="E21" s="84">
        <v>843.82368599999995</v>
      </c>
      <c r="F21" s="84">
        <v>882.83596</v>
      </c>
      <c r="G21" s="85">
        <f t="shared" si="0"/>
        <v>-4.4189720137815982</v>
      </c>
    </row>
    <row r="22" spans="1:7" ht="12.75" customHeight="1" x14ac:dyDescent="0.2">
      <c r="A22" s="66" t="s">
        <v>71</v>
      </c>
      <c r="B22" s="84">
        <v>30.098610000000001</v>
      </c>
      <c r="C22" s="84">
        <v>25.119152</v>
      </c>
      <c r="D22" s="84">
        <v>21.224247999999999</v>
      </c>
      <c r="E22" s="84">
        <v>424.76234699999998</v>
      </c>
      <c r="F22" s="84">
        <v>716.34743800000001</v>
      </c>
      <c r="G22" s="85">
        <f t="shared" si="0"/>
        <v>-40.704422956280617</v>
      </c>
    </row>
    <row r="23" spans="1:7" ht="12.75" customHeight="1" x14ac:dyDescent="0.2">
      <c r="A23" s="66" t="s">
        <v>72</v>
      </c>
      <c r="B23" s="84">
        <v>52.002648000000001</v>
      </c>
      <c r="C23" s="84">
        <v>82.095478999999997</v>
      </c>
      <c r="D23" s="84">
        <v>70.969980000000007</v>
      </c>
      <c r="E23" s="84">
        <v>712.80227200000002</v>
      </c>
      <c r="F23" s="84">
        <v>914.57288300000005</v>
      </c>
      <c r="G23" s="85">
        <f t="shared" si="0"/>
        <v>-22.06173119173927</v>
      </c>
    </row>
    <row r="24" spans="1:7" ht="12.75" customHeight="1" x14ac:dyDescent="0.2">
      <c r="A24" s="66" t="s">
        <v>73</v>
      </c>
      <c r="B24" s="84">
        <v>0.385127</v>
      </c>
      <c r="C24" s="84">
        <v>12.294079</v>
      </c>
      <c r="D24" s="84">
        <v>0.24740100000000001</v>
      </c>
      <c r="E24" s="84">
        <v>25.251736999999999</v>
      </c>
      <c r="F24" s="84">
        <v>90.210402000000002</v>
      </c>
      <c r="G24" s="85">
        <f t="shared" si="0"/>
        <v>-72.007954249001131</v>
      </c>
    </row>
    <row r="25" spans="1:7" ht="12.75" customHeight="1" x14ac:dyDescent="0.2">
      <c r="A25" s="66" t="s">
        <v>74</v>
      </c>
      <c r="B25" s="84">
        <v>0.64331799999999995</v>
      </c>
      <c r="C25" s="84">
        <v>0.572573</v>
      </c>
      <c r="D25" s="84">
        <v>0.431668</v>
      </c>
      <c r="E25" s="84">
        <v>6.087523</v>
      </c>
      <c r="F25" s="84">
        <v>7.9678329999999997</v>
      </c>
      <c r="G25" s="85">
        <f t="shared" si="0"/>
        <v>-23.598762674870315</v>
      </c>
    </row>
    <row r="26" spans="1:7" ht="12.75" customHeight="1" x14ac:dyDescent="0.2">
      <c r="A26" s="66" t="s">
        <v>83</v>
      </c>
      <c r="B26" s="84">
        <v>2.2405750000000002</v>
      </c>
      <c r="C26" s="84">
        <v>2.1917</v>
      </c>
      <c r="D26" s="84">
        <v>2.0707429999999998</v>
      </c>
      <c r="E26" s="84">
        <v>23.286432999999999</v>
      </c>
      <c r="F26" s="84">
        <v>24.474557000000001</v>
      </c>
      <c r="G26" s="85">
        <f t="shared" si="0"/>
        <v>-4.8545270911338747</v>
      </c>
    </row>
    <row r="27" spans="1:7" ht="12.75" customHeight="1" x14ac:dyDescent="0.2">
      <c r="A27" s="66" t="s">
        <v>84</v>
      </c>
      <c r="B27" s="84">
        <v>3.467625</v>
      </c>
      <c r="C27" s="84">
        <v>4.3842840000000001</v>
      </c>
      <c r="D27" s="84">
        <v>3.5577040000000002</v>
      </c>
      <c r="E27" s="84">
        <v>42.314593000000002</v>
      </c>
      <c r="F27" s="84">
        <v>56.186993999999999</v>
      </c>
      <c r="G27" s="85">
        <f t="shared" si="0"/>
        <v>-24.689701321270178</v>
      </c>
    </row>
    <row r="28" spans="1:7" ht="12.75" customHeight="1" x14ac:dyDescent="0.2">
      <c r="A28" s="66" t="s">
        <v>75</v>
      </c>
      <c r="B28" s="84">
        <v>4.262079</v>
      </c>
      <c r="C28" s="84">
        <v>3.5621399999999999</v>
      </c>
      <c r="D28" s="84">
        <v>3.3631000000000002</v>
      </c>
      <c r="E28" s="84">
        <v>43.893898</v>
      </c>
      <c r="F28" s="84">
        <v>75.337507000000002</v>
      </c>
      <c r="G28" s="85">
        <f t="shared" si="0"/>
        <v>-41.73699164215774</v>
      </c>
    </row>
    <row r="29" spans="1:7" ht="12.75" customHeight="1" x14ac:dyDescent="0.2">
      <c r="A29" s="66" t="s">
        <v>76</v>
      </c>
      <c r="B29" s="84">
        <v>27.913587</v>
      </c>
      <c r="C29" s="84">
        <v>24.607075999999999</v>
      </c>
      <c r="D29" s="84">
        <v>19.743404999999999</v>
      </c>
      <c r="E29" s="84">
        <v>248.71397400000001</v>
      </c>
      <c r="F29" s="84">
        <v>243.40328600000001</v>
      </c>
      <c r="G29" s="85">
        <f t="shared" si="0"/>
        <v>2.1818472902621266</v>
      </c>
    </row>
    <row r="30" spans="1:7" ht="12.75" customHeight="1" x14ac:dyDescent="0.2">
      <c r="A30" s="66" t="s">
        <v>82</v>
      </c>
      <c r="B30" s="84">
        <v>2.0515940000000001</v>
      </c>
      <c r="C30" s="84">
        <v>2.211884</v>
      </c>
      <c r="D30" s="84">
        <v>2.3471600000000001</v>
      </c>
      <c r="E30" s="84">
        <v>160.428809</v>
      </c>
      <c r="F30" s="84">
        <v>31.218015999999999</v>
      </c>
      <c r="G30" s="100" t="s">
        <v>188</v>
      </c>
    </row>
    <row r="31" spans="1:7" ht="12.75" customHeight="1" x14ac:dyDescent="0.2">
      <c r="A31" s="58" t="s">
        <v>77</v>
      </c>
      <c r="B31" s="84">
        <f>B9-B11</f>
        <v>719.5987839999998</v>
      </c>
      <c r="C31" s="84">
        <f>C9-C11</f>
        <v>781.10854099999983</v>
      </c>
      <c r="D31" s="84">
        <f>D9-D11</f>
        <v>612.34954700000003</v>
      </c>
      <c r="E31" s="84">
        <f>E9-E11</f>
        <v>9495.5433080000039</v>
      </c>
      <c r="F31" s="84">
        <f>F9-F11</f>
        <v>9724.9792049999996</v>
      </c>
      <c r="G31" s="85">
        <f>IF(AND(F31&gt;0,E31&gt;0),(E31/F31%)-100,"x  ")</f>
        <v>-2.359243060201436</v>
      </c>
    </row>
    <row r="32" spans="1:7" ht="12.75" customHeight="1" x14ac:dyDescent="0.2">
      <c r="A32" s="65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66" t="s">
        <v>78</v>
      </c>
      <c r="B33" s="84">
        <v>370.35612400000002</v>
      </c>
      <c r="C33" s="84">
        <v>281.09082999999998</v>
      </c>
      <c r="D33" s="84">
        <v>254.02301800000001</v>
      </c>
      <c r="E33" s="84">
        <v>4195.2152749999996</v>
      </c>
      <c r="F33" s="84">
        <v>4075.323472</v>
      </c>
      <c r="G33" s="85">
        <f t="shared" ref="G33:G42" si="1">IF(AND(F33&gt;0,E33&gt;0),(E33/F33%)-100,"x  ")</f>
        <v>2.9418966082994444</v>
      </c>
    </row>
    <row r="34" spans="1:7" ht="12.75" customHeight="1" x14ac:dyDescent="0.2">
      <c r="A34" s="66" t="s">
        <v>79</v>
      </c>
      <c r="B34" s="84">
        <v>72.430905999999993</v>
      </c>
      <c r="C34" s="84">
        <v>114.65685999999999</v>
      </c>
      <c r="D34" s="84">
        <v>54.303083999999998</v>
      </c>
      <c r="E34" s="84">
        <v>827.88386400000002</v>
      </c>
      <c r="F34" s="84">
        <v>858.15353700000003</v>
      </c>
      <c r="G34" s="85">
        <f t="shared" si="1"/>
        <v>-3.5273027138965318</v>
      </c>
    </row>
    <row r="35" spans="1:7" ht="12.75" customHeight="1" x14ac:dyDescent="0.2">
      <c r="A35" s="66" t="s">
        <v>80</v>
      </c>
      <c r="B35" s="84">
        <v>118.09383800000001</v>
      </c>
      <c r="C35" s="84">
        <v>118.255838</v>
      </c>
      <c r="D35" s="84">
        <v>106.459013</v>
      </c>
      <c r="E35" s="84">
        <v>1351.06032</v>
      </c>
      <c r="F35" s="84">
        <v>1256.9472559999999</v>
      </c>
      <c r="G35" s="85">
        <f t="shared" si="1"/>
        <v>7.4874314376163511</v>
      </c>
    </row>
    <row r="36" spans="1:7" ht="12.75" customHeight="1" x14ac:dyDescent="0.2">
      <c r="A36" s="66" t="s">
        <v>81</v>
      </c>
      <c r="B36" s="84">
        <v>43.585334000000003</v>
      </c>
      <c r="C36" s="84">
        <v>98.578332000000003</v>
      </c>
      <c r="D36" s="84">
        <v>53.700932000000002</v>
      </c>
      <c r="E36" s="84">
        <v>868.23084200000005</v>
      </c>
      <c r="F36" s="84">
        <v>1201.0332659999999</v>
      </c>
      <c r="G36" s="85">
        <f t="shared" si="1"/>
        <v>-27.709675778455903</v>
      </c>
    </row>
    <row r="37" spans="1:7" ht="12.75" customHeight="1" x14ac:dyDescent="0.2">
      <c r="A37" s="66" t="s">
        <v>85</v>
      </c>
      <c r="B37" s="84">
        <v>62.658352000000001</v>
      </c>
      <c r="C37" s="84">
        <v>59.690789000000002</v>
      </c>
      <c r="D37" s="84">
        <v>42.750869000000002</v>
      </c>
      <c r="E37" s="84">
        <v>718.40906399999994</v>
      </c>
      <c r="F37" s="84">
        <v>789.175926</v>
      </c>
      <c r="G37" s="85">
        <f t="shared" si="1"/>
        <v>-8.9671845869256828</v>
      </c>
    </row>
    <row r="38" spans="1:7" ht="12.75" customHeight="1" x14ac:dyDescent="0.2">
      <c r="A38" s="66" t="s">
        <v>156</v>
      </c>
      <c r="B38" s="84">
        <v>6.2645999999999997</v>
      </c>
      <c r="C38" s="84">
        <v>6.6657109999999999</v>
      </c>
      <c r="D38" s="84">
        <v>6.4171750000000003</v>
      </c>
      <c r="E38" s="84">
        <v>70.288165000000006</v>
      </c>
      <c r="F38" s="84">
        <v>123.021073</v>
      </c>
      <c r="G38" s="85">
        <f t="shared" si="1"/>
        <v>-42.864939082428585</v>
      </c>
    </row>
    <row r="39" spans="1:7" ht="12.75" customHeight="1" x14ac:dyDescent="0.2">
      <c r="A39" s="66" t="s">
        <v>86</v>
      </c>
      <c r="B39" s="84">
        <v>25.561183</v>
      </c>
      <c r="C39" s="84">
        <v>84.421059</v>
      </c>
      <c r="D39" s="84">
        <v>77.747271999999995</v>
      </c>
      <c r="E39" s="84">
        <v>1234.2771580000001</v>
      </c>
      <c r="F39" s="84">
        <v>1130.8933139999999</v>
      </c>
      <c r="G39" s="85">
        <f t="shared" si="1"/>
        <v>9.1417857653016625</v>
      </c>
    </row>
    <row r="40" spans="1:7" ht="12.75" customHeight="1" x14ac:dyDescent="0.2">
      <c r="A40" s="66" t="s">
        <v>87</v>
      </c>
      <c r="B40" s="84">
        <v>16.390163999999999</v>
      </c>
      <c r="C40" s="84">
        <v>14.275902</v>
      </c>
      <c r="D40" s="84">
        <v>10.158894999999999</v>
      </c>
      <c r="E40" s="84">
        <v>180.122353</v>
      </c>
      <c r="F40" s="84">
        <v>215.05907099999999</v>
      </c>
      <c r="G40" s="85">
        <f t="shared" si="1"/>
        <v>-16.245172936695141</v>
      </c>
    </row>
    <row r="41" spans="1:7" ht="12.75" customHeight="1" x14ac:dyDescent="0.2">
      <c r="A41" s="66" t="s">
        <v>88</v>
      </c>
      <c r="B41" s="84">
        <v>4.2582829999999996</v>
      </c>
      <c r="C41" s="84">
        <v>3.47322</v>
      </c>
      <c r="D41" s="84">
        <v>6.7892890000000001</v>
      </c>
      <c r="E41" s="84">
        <v>50.056266999999998</v>
      </c>
      <c r="F41" s="84">
        <v>75.372290000000007</v>
      </c>
      <c r="G41" s="85">
        <f t="shared" si="1"/>
        <v>-33.587971123074553</v>
      </c>
    </row>
    <row r="42" spans="1:7" ht="12.75" customHeight="1" x14ac:dyDescent="0.2">
      <c r="A42" s="67" t="s">
        <v>89</v>
      </c>
      <c r="B42" s="84">
        <f>B7-B9</f>
        <v>218.6259070000001</v>
      </c>
      <c r="C42" s="84">
        <f>C7-C9</f>
        <v>161.03378899999962</v>
      </c>
      <c r="D42" s="84">
        <f>D7-D9</f>
        <v>368.12134199999991</v>
      </c>
      <c r="E42" s="84">
        <f>E7-E9</f>
        <v>2830.3396909999974</v>
      </c>
      <c r="F42" s="84">
        <f>F7-F9</f>
        <v>2487.871224999999</v>
      </c>
      <c r="G42" s="85">
        <f t="shared" si="1"/>
        <v>13.765522208650438</v>
      </c>
    </row>
    <row r="43" spans="1:7" ht="12.75" customHeight="1" x14ac:dyDescent="0.2">
      <c r="A43" s="58" t="s">
        <v>34</v>
      </c>
      <c r="B43" s="9"/>
      <c r="C43" s="9"/>
      <c r="D43" s="9"/>
      <c r="E43" s="9"/>
      <c r="F43" s="9"/>
      <c r="G43" s="9"/>
    </row>
    <row r="44" spans="1:7" ht="12.75" customHeight="1" x14ac:dyDescent="0.2">
      <c r="A44" s="58" t="s">
        <v>90</v>
      </c>
      <c r="B44" s="84">
        <v>12.523066</v>
      </c>
      <c r="C44" s="84">
        <v>10.259337</v>
      </c>
      <c r="D44" s="84">
        <v>87.446781999999999</v>
      </c>
      <c r="E44" s="84">
        <v>330.44865099999998</v>
      </c>
      <c r="F44" s="84">
        <v>193.980943</v>
      </c>
      <c r="G44" s="85">
        <f>IF(AND(F44&gt;0,E44&gt;0),(E44/F44%)-100,"x  ")</f>
        <v>70.351090106825581</v>
      </c>
    </row>
    <row r="45" spans="1:7" ht="12.75" customHeight="1" x14ac:dyDescent="0.2">
      <c r="A45" s="58" t="s">
        <v>91</v>
      </c>
      <c r="B45" s="84">
        <v>75.738077000000004</v>
      </c>
      <c r="C45" s="84">
        <v>73.970174</v>
      </c>
      <c r="D45" s="84">
        <v>143.28792899999999</v>
      </c>
      <c r="E45" s="84">
        <v>1009.61974</v>
      </c>
      <c r="F45" s="84">
        <v>941.81101699999999</v>
      </c>
      <c r="G45" s="85">
        <f>IF(AND(F45&gt;0,E45&gt;0),(E45/F45%)-100,"x  ")</f>
        <v>7.1998226582647789</v>
      </c>
    </row>
    <row r="46" spans="1:7" ht="12.75" customHeight="1" x14ac:dyDescent="0.2">
      <c r="A46" s="58" t="s">
        <v>92</v>
      </c>
      <c r="B46" s="84">
        <v>81.925596999999996</v>
      </c>
      <c r="C46" s="84">
        <v>26.883185999999998</v>
      </c>
      <c r="D46" s="84">
        <v>36.495016</v>
      </c>
      <c r="E46" s="84">
        <v>576.02019800000005</v>
      </c>
      <c r="F46" s="84">
        <v>695.34250799999995</v>
      </c>
      <c r="G46" s="85">
        <f>IF(AND(F46&gt;0,E46&gt;0),(E46/F46%)-100,"x  ")</f>
        <v>-17.160220844717855</v>
      </c>
    </row>
    <row r="47" spans="1:7" ht="12.75" customHeight="1" x14ac:dyDescent="0.2">
      <c r="A47" s="58" t="s">
        <v>93</v>
      </c>
      <c r="B47" s="84">
        <v>28.967113999999999</v>
      </c>
      <c r="C47" s="84">
        <v>26.518346000000001</v>
      </c>
      <c r="D47" s="84">
        <v>79.130420000000001</v>
      </c>
      <c r="E47" s="84">
        <v>525.630223</v>
      </c>
      <c r="F47" s="84">
        <v>459.97931199999999</v>
      </c>
      <c r="G47" s="85">
        <f>IF(AND(F47&gt;0,E47&gt;0),(E47/F47%)-100,"x  ")</f>
        <v>14.272579067642937</v>
      </c>
    </row>
    <row r="48" spans="1:7" ht="12.75" hidden="1" customHeight="1" x14ac:dyDescent="0.2">
      <c r="A48" s="58"/>
      <c r="B48" s="84"/>
      <c r="C48" s="84"/>
      <c r="D48" s="84"/>
      <c r="E48" s="84"/>
      <c r="F48" s="84"/>
      <c r="G48" s="85"/>
    </row>
    <row r="49" spans="1:7" ht="12.75" customHeight="1" x14ac:dyDescent="0.2">
      <c r="A49" s="59" t="s">
        <v>94</v>
      </c>
      <c r="B49" s="84">
        <v>44.428139000000002</v>
      </c>
      <c r="C49" s="84">
        <v>32.349896999999999</v>
      </c>
      <c r="D49" s="84">
        <v>58.309724000000003</v>
      </c>
      <c r="E49" s="84">
        <v>491.60539199999999</v>
      </c>
      <c r="F49" s="84">
        <v>504.02323799999999</v>
      </c>
      <c r="G49" s="85">
        <f>IF(AND(F49&gt;0,E49&gt;0),(E49/F49%)-100,"x  ")</f>
        <v>-2.4637447371027719</v>
      </c>
    </row>
    <row r="50" spans="1:7" ht="12.75" customHeight="1" x14ac:dyDescent="0.2">
      <c r="A50" s="67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7" t="s">
        <v>95</v>
      </c>
      <c r="B51" s="84">
        <v>3.4186320000000001</v>
      </c>
      <c r="C51" s="84">
        <v>6.6008449999999996</v>
      </c>
      <c r="D51" s="84">
        <v>4.5076140000000002</v>
      </c>
      <c r="E51" s="84">
        <v>50.068826999999999</v>
      </c>
      <c r="F51" s="84">
        <v>52.100155999999998</v>
      </c>
      <c r="G51" s="85">
        <f>IF(AND(F51&gt;0,E51&gt;0),(E51/F51%)-100,"x  ")</f>
        <v>-3.8988923564835432</v>
      </c>
    </row>
    <row r="52" spans="1:7" ht="12.75" customHeight="1" x14ac:dyDescent="0.2">
      <c r="A52" s="67" t="s">
        <v>96</v>
      </c>
      <c r="B52" s="84">
        <v>4.0232320000000001</v>
      </c>
      <c r="C52" s="84">
        <v>2.4059490000000001</v>
      </c>
      <c r="D52" s="84">
        <v>1.7280759999999999</v>
      </c>
      <c r="E52" s="84">
        <v>28.342116000000001</v>
      </c>
      <c r="F52" s="84">
        <v>24.983494</v>
      </c>
      <c r="G52" s="85">
        <f>IF(AND(F52&gt;0,E52&gt;0),(E52/F52%)-100,"x  ")</f>
        <v>13.443363846546049</v>
      </c>
    </row>
    <row r="53" spans="1:7" ht="12.75" customHeight="1" x14ac:dyDescent="0.2">
      <c r="A53" s="67" t="s">
        <v>97</v>
      </c>
      <c r="B53" s="84">
        <v>14.719144</v>
      </c>
      <c r="C53" s="84">
        <v>13.575697</v>
      </c>
      <c r="D53" s="84">
        <v>42.795368000000003</v>
      </c>
      <c r="E53" s="84">
        <v>199.26739599999999</v>
      </c>
      <c r="F53" s="84">
        <v>154.94244699999999</v>
      </c>
      <c r="G53" s="85">
        <f>IF(AND(F53&gt;0,E53&gt;0),(E53/F53%)-100,"x  ")</f>
        <v>28.607363481228617</v>
      </c>
    </row>
    <row r="54" spans="1:7" ht="12.75" customHeight="1" x14ac:dyDescent="0.2">
      <c r="A54" s="60" t="s">
        <v>98</v>
      </c>
      <c r="B54" s="84">
        <v>539.44866100000002</v>
      </c>
      <c r="C54" s="84">
        <v>476.168116</v>
      </c>
      <c r="D54" s="84">
        <v>499.121037</v>
      </c>
      <c r="E54" s="84">
        <v>5264.357516</v>
      </c>
      <c r="F54" s="84">
        <v>5792.2120839999998</v>
      </c>
      <c r="G54" s="85">
        <f>IF(AND(F54&gt;0,E54&gt;0),(E54/F54%)-100,"x  ")</f>
        <v>-9.1131774932431853</v>
      </c>
    </row>
    <row r="55" spans="1:7" ht="12.75" customHeight="1" x14ac:dyDescent="0.2">
      <c r="A55" s="64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7" t="s">
        <v>99</v>
      </c>
      <c r="B56" s="84">
        <v>325.26171199999999</v>
      </c>
      <c r="C56" s="84">
        <v>302.31142999999997</v>
      </c>
      <c r="D56" s="84">
        <v>334.91005999999999</v>
      </c>
      <c r="E56" s="84">
        <v>4295.5870439999999</v>
      </c>
      <c r="F56" s="84">
        <v>4823.8504670000002</v>
      </c>
      <c r="G56" s="85">
        <f>IF(AND(F56&gt;0,E56&gt;0),(E56/F56%)-100,"x  ")</f>
        <v>-10.951073765943931</v>
      </c>
    </row>
    <row r="57" spans="1:7" ht="12.75" customHeight="1" x14ac:dyDescent="0.2">
      <c r="A57" s="57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7" t="s">
        <v>100</v>
      </c>
      <c r="B58" s="84">
        <v>206.65676199999999</v>
      </c>
      <c r="C58" s="84">
        <v>119.96143499999999</v>
      </c>
      <c r="D58" s="84">
        <v>252.33289099999999</v>
      </c>
      <c r="E58" s="84">
        <v>2984.8369539999999</v>
      </c>
      <c r="F58" s="84">
        <v>4384.7614000000003</v>
      </c>
      <c r="G58" s="85">
        <f>IF(AND(F58&gt;0,E58&gt;0),(E58/F58%)-100,"x  ")</f>
        <v>-31.927038173616481</v>
      </c>
    </row>
    <row r="59" spans="1:7" ht="12.75" customHeight="1" x14ac:dyDescent="0.2">
      <c r="A59" s="57" t="s">
        <v>101</v>
      </c>
      <c r="B59" s="84">
        <v>5.3241129999999997</v>
      </c>
      <c r="C59" s="84">
        <v>4.1362769999999998</v>
      </c>
      <c r="D59" s="84">
        <v>9.4856400000000001</v>
      </c>
      <c r="E59" s="84">
        <v>76.683255000000003</v>
      </c>
      <c r="F59" s="84">
        <v>68.081427000000005</v>
      </c>
      <c r="G59" s="85">
        <f>IF(AND(F59&gt;0,E59&gt;0),(E59/F59%)-100,"x  ")</f>
        <v>12.634617661583377</v>
      </c>
    </row>
    <row r="60" spans="1:7" ht="12.75" customHeight="1" x14ac:dyDescent="0.2">
      <c r="A60" s="64" t="s">
        <v>152</v>
      </c>
      <c r="B60" s="84">
        <v>207.78550000000001</v>
      </c>
      <c r="C60" s="84">
        <v>166.34990400000001</v>
      </c>
      <c r="D60" s="84">
        <v>110.69897</v>
      </c>
      <c r="E60" s="84">
        <v>843.42951200000005</v>
      </c>
      <c r="F60" s="84">
        <v>884.383149</v>
      </c>
      <c r="G60" s="85">
        <f>IF(AND(F60&gt;0,E60&gt;0),(E60/F60%)-100,"x  ")</f>
        <v>-4.6307572737345168</v>
      </c>
    </row>
    <row r="61" spans="1:7" ht="12.75" customHeight="1" x14ac:dyDescent="0.2">
      <c r="A61" s="57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7" t="s">
        <v>102</v>
      </c>
      <c r="B62" s="84">
        <v>35.462069999999997</v>
      </c>
      <c r="C62" s="84">
        <v>45.799773999999999</v>
      </c>
      <c r="D62" s="84">
        <v>47.733238</v>
      </c>
      <c r="E62" s="84">
        <v>335.86218300000002</v>
      </c>
      <c r="F62" s="84">
        <v>394.06133</v>
      </c>
      <c r="G62" s="85">
        <f>IF(AND(F62&gt;0,E62&gt;0),(E62/F62%)-100,"x  ")</f>
        <v>-14.769058156505736</v>
      </c>
    </row>
    <row r="63" spans="1:7" ht="12.75" customHeight="1" x14ac:dyDescent="0.2">
      <c r="A63" s="57"/>
      <c r="B63" s="9"/>
      <c r="C63" s="9"/>
      <c r="D63" s="9"/>
      <c r="E63" s="9"/>
      <c r="F63" s="9"/>
      <c r="G63" s="9"/>
    </row>
    <row r="64" spans="1:7" ht="12.75" customHeight="1" x14ac:dyDescent="0.2">
      <c r="A64" s="60" t="s">
        <v>103</v>
      </c>
      <c r="B64" s="84">
        <v>1016.191225</v>
      </c>
      <c r="C64" s="84">
        <v>2162.5656899999999</v>
      </c>
      <c r="D64" s="84">
        <v>2429.2343230000001</v>
      </c>
      <c r="E64" s="84">
        <v>14375.280586000001</v>
      </c>
      <c r="F64" s="84">
        <v>14357.857016</v>
      </c>
      <c r="G64" s="85">
        <f>IF(AND(F64&gt;0,E64&gt;0),(E64/F64%)-100,"x  ")</f>
        <v>0.1213521626561942</v>
      </c>
    </row>
    <row r="65" spans="1:7" ht="12.75" customHeight="1" x14ac:dyDescent="0.2">
      <c r="A65" s="64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7" t="s">
        <v>104</v>
      </c>
      <c r="B66" s="84">
        <v>117.63019</v>
      </c>
      <c r="C66" s="84">
        <v>666.50486599999999</v>
      </c>
      <c r="D66" s="84">
        <v>649.19956400000001</v>
      </c>
      <c r="E66" s="84">
        <v>3081.4477299999999</v>
      </c>
      <c r="F66" s="84">
        <v>1984.7621529999999</v>
      </c>
      <c r="G66" s="85">
        <f t="shared" ref="G66:G71" si="2">IF(AND(F66&gt;0,E66&gt;0),(E66/F66%)-100,"x  ")</f>
        <v>55.255264483068771</v>
      </c>
    </row>
    <row r="67" spans="1:7" ht="12.75" customHeight="1" x14ac:dyDescent="0.2">
      <c r="A67" s="67" t="s">
        <v>190</v>
      </c>
      <c r="B67" s="84">
        <v>578.22444599999994</v>
      </c>
      <c r="C67" s="84">
        <v>586.55276600000002</v>
      </c>
      <c r="D67" s="84">
        <v>738.19592399999999</v>
      </c>
      <c r="E67" s="84">
        <v>5326.0492800000002</v>
      </c>
      <c r="F67" s="84">
        <v>5937.414769</v>
      </c>
      <c r="G67" s="85">
        <f t="shared" si="2"/>
        <v>-10.296829727847495</v>
      </c>
    </row>
    <row r="68" spans="1:7" ht="12.75" customHeight="1" x14ac:dyDescent="0.2">
      <c r="A68" s="67" t="s">
        <v>105</v>
      </c>
      <c r="B68" s="84">
        <v>22.035975000000001</v>
      </c>
      <c r="C68" s="84">
        <v>24.386686999999998</v>
      </c>
      <c r="D68" s="84">
        <v>22.265985000000001</v>
      </c>
      <c r="E68" s="84">
        <v>262.97230500000001</v>
      </c>
      <c r="F68" s="84">
        <v>343.07624399999997</v>
      </c>
      <c r="G68" s="85">
        <f t="shared" si="2"/>
        <v>-23.348727987123453</v>
      </c>
    </row>
    <row r="69" spans="1:7" ht="12.75" customHeight="1" x14ac:dyDescent="0.2">
      <c r="A69" s="67" t="s">
        <v>106</v>
      </c>
      <c r="B69" s="84">
        <v>16.888069000000002</v>
      </c>
      <c r="C69" s="84">
        <v>79.562000999999995</v>
      </c>
      <c r="D69" s="84">
        <v>126.15458</v>
      </c>
      <c r="E69" s="84">
        <v>920.41709800000001</v>
      </c>
      <c r="F69" s="84">
        <v>566.578667</v>
      </c>
      <c r="G69" s="85">
        <f t="shared" si="2"/>
        <v>62.451774415290515</v>
      </c>
    </row>
    <row r="70" spans="1:7" ht="12.75" customHeight="1" x14ac:dyDescent="0.2">
      <c r="A70" s="68" t="s">
        <v>107</v>
      </c>
      <c r="B70" s="84">
        <v>6.8596830000000004</v>
      </c>
      <c r="C70" s="84">
        <v>6.0156549999999998</v>
      </c>
      <c r="D70" s="84">
        <v>7.4750209999999999</v>
      </c>
      <c r="E70" s="84">
        <v>82.785831000000002</v>
      </c>
      <c r="F70" s="84">
        <v>69.859729000000002</v>
      </c>
      <c r="G70" s="85">
        <f t="shared" si="2"/>
        <v>18.502937507816554</v>
      </c>
    </row>
    <row r="71" spans="1:7" ht="12.75" customHeight="1" x14ac:dyDescent="0.2">
      <c r="A71" s="61" t="s">
        <v>108</v>
      </c>
      <c r="B71" s="84">
        <v>8.7013610000000003</v>
      </c>
      <c r="C71" s="84">
        <v>128.99539899999999</v>
      </c>
      <c r="D71" s="84">
        <v>72.768479999999997</v>
      </c>
      <c r="E71" s="84">
        <v>332.75227999999998</v>
      </c>
      <c r="F71" s="84">
        <v>272.79494199999999</v>
      </c>
      <c r="G71" s="85">
        <f t="shared" si="2"/>
        <v>21.978903846391702</v>
      </c>
    </row>
    <row r="72" spans="1:7" ht="12.75" customHeight="1" x14ac:dyDescent="0.2">
      <c r="A72" s="69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9" t="s">
        <v>133</v>
      </c>
      <c r="B73" s="84">
        <v>7.1159160000000004</v>
      </c>
      <c r="C73" s="84">
        <v>7.5754700000000001</v>
      </c>
      <c r="D73" s="84">
        <v>8.0760470000000009</v>
      </c>
      <c r="E73" s="84">
        <v>92.211455999999998</v>
      </c>
      <c r="F73" s="84">
        <v>96.471766000000002</v>
      </c>
      <c r="G73" s="85">
        <f>IF(AND(F73&gt;0,E73&gt;0),(E73/F73%)-100,"x  ")</f>
        <v>-4.4161210856241695</v>
      </c>
    </row>
    <row r="74" spans="1:7" ht="24" x14ac:dyDescent="0.2">
      <c r="A74" s="62" t="s">
        <v>127</v>
      </c>
      <c r="B74" s="84">
        <v>226.15066100000001</v>
      </c>
      <c r="C74" s="84">
        <v>188.91262699999999</v>
      </c>
      <c r="D74" s="84">
        <v>153.00774699999999</v>
      </c>
      <c r="E74" s="84">
        <v>2286.3887410000002</v>
      </c>
      <c r="F74" s="84">
        <v>1101.0942379999999</v>
      </c>
      <c r="G74" s="85">
        <f>IF(AND(F74&gt;0,E74&gt;0),(E74/F74%)-100,"x  ")</f>
        <v>107.64696263899623</v>
      </c>
    </row>
    <row r="75" spans="1:7" x14ac:dyDescent="0.2">
      <c r="A75" s="63" t="s">
        <v>57</v>
      </c>
      <c r="B75" s="90">
        <v>3835.3413070000001</v>
      </c>
      <c r="C75" s="91">
        <v>5293.5728060000001</v>
      </c>
      <c r="D75" s="91">
        <v>5687.2735949999997</v>
      </c>
      <c r="E75" s="91">
        <v>50646.851253000001</v>
      </c>
      <c r="F75" s="91">
        <v>53402.817939</v>
      </c>
      <c r="G75" s="92">
        <f>IF(AND(F75&gt;0,E75&gt;0),(E75/F75%)-100,"x  ")</f>
        <v>-5.1607139704650677</v>
      </c>
    </row>
    <row r="76" spans="1:7" ht="12" customHeight="1" x14ac:dyDescent="0.2"/>
    <row r="77" spans="1:7" x14ac:dyDescent="0.2">
      <c r="A77" s="33" t="s">
        <v>158</v>
      </c>
    </row>
    <row r="78" spans="1:7" x14ac:dyDescent="0.2">
      <c r="A78" s="32" t="s">
        <v>135</v>
      </c>
      <c r="B78" s="32"/>
      <c r="C78" s="32"/>
      <c r="D78" s="32"/>
      <c r="E78" s="32"/>
      <c r="F78" s="32"/>
      <c r="G78" s="32"/>
    </row>
    <row r="79" spans="1:7" x14ac:dyDescent="0.2">
      <c r="A79" s="112" t="s">
        <v>136</v>
      </c>
      <c r="B79" s="112"/>
      <c r="C79" s="112"/>
      <c r="D79" s="112"/>
      <c r="E79" s="112"/>
      <c r="F79" s="112"/>
      <c r="G79" s="112"/>
    </row>
  </sheetData>
  <mergeCells count="7">
    <mergeCell ref="A79:G79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4/18 HH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31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3" t="s">
        <v>163</v>
      </c>
      <c r="B1" s="113"/>
      <c r="C1" s="113"/>
      <c r="D1" s="113"/>
      <c r="E1" s="113"/>
      <c r="F1" s="113"/>
      <c r="G1" s="113"/>
    </row>
    <row r="2" spans="1:7" x14ac:dyDescent="0.2">
      <c r="A2" s="113" t="s">
        <v>173</v>
      </c>
      <c r="B2" s="113"/>
      <c r="C2" s="113"/>
      <c r="D2" s="113"/>
      <c r="E2" s="113"/>
      <c r="F2" s="113"/>
      <c r="G2" s="113"/>
    </row>
    <row r="28" spans="1:7" x14ac:dyDescent="0.2">
      <c r="A28" s="132" t="s">
        <v>174</v>
      </c>
      <c r="B28" s="132"/>
      <c r="C28" s="132"/>
      <c r="D28" s="132"/>
      <c r="E28" s="132"/>
      <c r="F28" s="132"/>
      <c r="G28" s="132"/>
    </row>
    <row r="29" spans="1:7" x14ac:dyDescent="0.2">
      <c r="A29" s="43"/>
      <c r="B29" s="43"/>
      <c r="C29" s="43"/>
      <c r="D29" s="43"/>
      <c r="E29" s="43"/>
      <c r="F29" s="43"/>
      <c r="G29" s="43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A31" s="43"/>
      <c r="B31" s="43"/>
      <c r="C31" s="43"/>
      <c r="D31" s="43"/>
      <c r="E31" s="43"/>
      <c r="F31" s="43"/>
      <c r="G31" s="43"/>
    </row>
  </sheetData>
  <mergeCells count="3">
    <mergeCell ref="A28:G28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4/18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6"/>
  <sheetViews>
    <sheetView zoomScaleNormal="100" workbookViewId="0"/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6" t="s">
        <v>164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3" t="s">
        <v>111</v>
      </c>
      <c r="B3" s="136" t="s">
        <v>112</v>
      </c>
      <c r="C3" s="137"/>
      <c r="D3" s="138"/>
      <c r="E3" s="138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4"/>
      <c r="B4" s="139" t="s">
        <v>175</v>
      </c>
      <c r="C4" s="137"/>
      <c r="D4" s="138"/>
      <c r="E4" s="138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4"/>
      <c r="B5" s="136"/>
      <c r="C5" s="140"/>
      <c r="D5" s="138"/>
      <c r="E5" s="13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5"/>
      <c r="B6" s="141"/>
      <c r="C6" s="138"/>
      <c r="D6" s="138"/>
      <c r="E6" s="13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95">
        <v>48360.483104999999</v>
      </c>
      <c r="C8" s="96"/>
      <c r="D8" s="95">
        <v>53402.817939</v>
      </c>
      <c r="E8" s="9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2018</v>
      </c>
      <c r="C9" s="21">
        <v>2018</v>
      </c>
      <c r="D9" s="12">
        <v>2017</v>
      </c>
      <c r="E9" s="12">
        <v>2017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176</v>
      </c>
      <c r="B10" s="93">
        <v>8228.1697160000003</v>
      </c>
      <c r="C10" s="97">
        <f t="shared" ref="C10:C24" si="0">IF(B$8&gt;0,B10/B$8*100,0)</f>
        <v>17.014242182269037</v>
      </c>
      <c r="D10" s="93">
        <v>10877.157535</v>
      </c>
      <c r="E10" s="97">
        <f t="shared" ref="E10:E24" si="1">IF(D$8&gt;0,D10/D$8*100,0)</f>
        <v>20.368134032598359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177</v>
      </c>
      <c r="B11" s="94">
        <v>5003.969247</v>
      </c>
      <c r="C11" s="98">
        <f t="shared" si="0"/>
        <v>10.347227582767134</v>
      </c>
      <c r="D11" s="93">
        <v>5546.8938870000002</v>
      </c>
      <c r="E11" s="97">
        <f t="shared" si="1"/>
        <v>10.386893615494234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178</v>
      </c>
      <c r="B12" s="94">
        <v>4195.2152749999996</v>
      </c>
      <c r="C12" s="98">
        <f t="shared" si="0"/>
        <v>8.6748828912469147</v>
      </c>
      <c r="D12" s="93">
        <v>4075.323472</v>
      </c>
      <c r="E12" s="97">
        <f t="shared" si="1"/>
        <v>7.6312891889995145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179</v>
      </c>
      <c r="B13" s="94">
        <v>2984.8369539999999</v>
      </c>
      <c r="C13" s="98">
        <f t="shared" si="0"/>
        <v>6.1720577677425998</v>
      </c>
      <c r="D13" s="93">
        <v>4384.7614000000003</v>
      </c>
      <c r="E13" s="97">
        <f t="shared" si="1"/>
        <v>8.2107303869405275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180</v>
      </c>
      <c r="B14" s="94">
        <v>2185.878651</v>
      </c>
      <c r="C14" s="98">
        <f t="shared" si="0"/>
        <v>4.5199685996809276</v>
      </c>
      <c r="D14" s="93">
        <v>3835.4776529999999</v>
      </c>
      <c r="E14" s="97">
        <f t="shared" si="1"/>
        <v>7.1821634157604191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65</v>
      </c>
      <c r="B15" s="94">
        <v>2059.5735880000002</v>
      </c>
      <c r="C15" s="98">
        <f t="shared" si="0"/>
        <v>4.2587944862508218</v>
      </c>
      <c r="D15" s="93">
        <v>1987.646759</v>
      </c>
      <c r="E15" s="97">
        <f t="shared" si="1"/>
        <v>3.7219885311490737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80</v>
      </c>
      <c r="B16" s="94">
        <v>1351.06032</v>
      </c>
      <c r="C16" s="98">
        <f t="shared" si="0"/>
        <v>2.7937279225821334</v>
      </c>
      <c r="D16" s="93">
        <v>1256.9472559999999</v>
      </c>
      <c r="E16" s="97">
        <f t="shared" si="1"/>
        <v>2.3537096065525285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181</v>
      </c>
      <c r="B17" s="94">
        <v>1347.8558169999999</v>
      </c>
      <c r="C17" s="98">
        <f t="shared" si="0"/>
        <v>2.7871016384876537</v>
      </c>
      <c r="D17" s="93">
        <v>597.41748900000005</v>
      </c>
      <c r="E17" s="97">
        <f t="shared" si="1"/>
        <v>1.1187003084414144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86</v>
      </c>
      <c r="B18" s="94">
        <v>1234.2771580000001</v>
      </c>
      <c r="C18" s="98">
        <f t="shared" si="0"/>
        <v>2.5522432340474031</v>
      </c>
      <c r="D18" s="93">
        <v>1130.8933139999999</v>
      </c>
      <c r="E18" s="97">
        <f t="shared" si="1"/>
        <v>2.1176659915058718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182</v>
      </c>
      <c r="B19" s="94">
        <v>1234.0668350000001</v>
      </c>
      <c r="C19" s="98">
        <f t="shared" si="0"/>
        <v>2.5518083273084793</v>
      </c>
      <c r="D19" s="93">
        <v>371.00763999999998</v>
      </c>
      <c r="E19" s="97">
        <f t="shared" si="1"/>
        <v>0.69473420002627551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66</v>
      </c>
      <c r="B20" s="94">
        <v>1170.1998080000001</v>
      </c>
      <c r="C20" s="98">
        <f t="shared" si="0"/>
        <v>2.4197438339465487</v>
      </c>
      <c r="D20" s="93">
        <v>1294.718924</v>
      </c>
      <c r="E20" s="97">
        <f t="shared" si="1"/>
        <v>2.4244393347911117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183</v>
      </c>
      <c r="B21" s="94">
        <v>1166.8138750000001</v>
      </c>
      <c r="C21" s="98">
        <f t="shared" si="0"/>
        <v>2.4127423881738741</v>
      </c>
      <c r="D21" s="93">
        <v>1019.664008</v>
      </c>
      <c r="E21" s="97">
        <f t="shared" si="1"/>
        <v>1.9093824021884447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184</v>
      </c>
      <c r="B22" s="94">
        <v>1009.61974</v>
      </c>
      <c r="C22" s="98">
        <f t="shared" si="0"/>
        <v>2.0876957283654911</v>
      </c>
      <c r="D22" s="93">
        <v>941.81101699999999</v>
      </c>
      <c r="E22" s="97">
        <f t="shared" si="1"/>
        <v>1.7635979773123485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106</v>
      </c>
      <c r="B23" s="94">
        <v>920.41709800000001</v>
      </c>
      <c r="C23" s="98">
        <f t="shared" si="0"/>
        <v>1.9032421491770373</v>
      </c>
      <c r="D23" s="93">
        <v>566.578667</v>
      </c>
      <c r="E23" s="97">
        <f t="shared" si="1"/>
        <v>1.0609527528063802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81</v>
      </c>
      <c r="B24" s="94">
        <v>868.23084200000005</v>
      </c>
      <c r="C24" s="98">
        <f t="shared" si="0"/>
        <v>1.7953312007138189</v>
      </c>
      <c r="D24" s="93">
        <v>1201.0332659999999</v>
      </c>
      <c r="E24" s="97">
        <f t="shared" si="1"/>
        <v>2.2490072852932483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113</v>
      </c>
      <c r="B26" s="94">
        <f>B8-(SUM(B10:B24))</f>
        <v>13400.298181000006</v>
      </c>
      <c r="C26" s="98">
        <f>IF(B$8&gt;0,B26/B$8*100,0)</f>
        <v>27.70919006724014</v>
      </c>
      <c r="D26" s="93">
        <f>D8-(SUM(D10:D24))</f>
        <v>14315.485652000003</v>
      </c>
      <c r="E26" s="97">
        <f>IF(D$8&gt;0,D26/D$8*100,0)</f>
        <v>26.806610970140255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7" t="s">
        <v>185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2018</v>
      </c>
      <c r="C30" s="6">
        <v>2017</v>
      </c>
      <c r="D30" s="6">
        <v>2016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115</v>
      </c>
      <c r="B31" s="99">
        <v>3277.3876460000001</v>
      </c>
      <c r="C31" s="99">
        <v>3636.2664319999999</v>
      </c>
      <c r="D31" s="99">
        <v>3333.010158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116</v>
      </c>
      <c r="B32" s="99">
        <v>2551.6603289999998</v>
      </c>
      <c r="C32" s="99">
        <v>4110.1865539999999</v>
      </c>
      <c r="D32" s="99">
        <v>4006.4011999999998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117</v>
      </c>
      <c r="B33" s="99">
        <v>4012.6800800000001</v>
      </c>
      <c r="C33" s="99">
        <v>5079.3583310000004</v>
      </c>
      <c r="D33" s="99">
        <v>5074.7840749999996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118</v>
      </c>
      <c r="B34" s="99">
        <v>4076.6080189999998</v>
      </c>
      <c r="C34" s="99">
        <v>3712.3192709999998</v>
      </c>
      <c r="D34" s="99">
        <v>4573.9629770000001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119</v>
      </c>
      <c r="B35" s="99">
        <v>3640.0356390000002</v>
      </c>
      <c r="C35" s="99">
        <v>5035.0864979999997</v>
      </c>
      <c r="D35" s="99">
        <v>4417.4755260000002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120</v>
      </c>
      <c r="B36" s="99">
        <v>4764.9141980000004</v>
      </c>
      <c r="C36" s="99">
        <v>4237.8259930000004</v>
      </c>
      <c r="D36" s="99">
        <v>5025.3576249999996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121</v>
      </c>
      <c r="B37" s="99">
        <v>4061.0044269999999</v>
      </c>
      <c r="C37" s="99">
        <v>3867.272136</v>
      </c>
      <c r="D37" s="99">
        <v>3374.0869419999999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122</v>
      </c>
      <c r="B38" s="99">
        <v>3272.6411229999999</v>
      </c>
      <c r="C38" s="99">
        <v>4455.1256860000003</v>
      </c>
      <c r="D38" s="99">
        <v>4420.7333950000002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123</v>
      </c>
      <c r="B39" s="99">
        <v>4455.4295570000004</v>
      </c>
      <c r="C39" s="99">
        <v>4325.752195</v>
      </c>
      <c r="D39" s="99">
        <v>4258.431259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124</v>
      </c>
      <c r="B40" s="99">
        <v>3609.192814</v>
      </c>
      <c r="C40" s="99">
        <v>4626.1331419999997</v>
      </c>
      <c r="D40" s="99">
        <v>4450.4983069999998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125</v>
      </c>
      <c r="B41" s="99">
        <v>5104.6618639999997</v>
      </c>
      <c r="C41" s="99">
        <v>4974.0468060000003</v>
      </c>
      <c r="D41" s="99">
        <v>4778.8640889999997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126</v>
      </c>
      <c r="B42" s="99">
        <v>5534.267409</v>
      </c>
      <c r="C42" s="99">
        <v>5343.4448949999996</v>
      </c>
      <c r="D42" s="99">
        <v>6296.7181389999996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79" t="s">
        <v>166</v>
      </c>
      <c r="B43" s="80"/>
      <c r="C43" s="80"/>
      <c r="D43" s="81"/>
    </row>
    <row r="44" spans="1:26" x14ac:dyDescent="0.2">
      <c r="A44" s="6"/>
      <c r="B44" s="6" t="s">
        <v>109</v>
      </c>
      <c r="C44" s="6" t="s">
        <v>110</v>
      </c>
      <c r="D44" s="6" t="s">
        <v>114</v>
      </c>
    </row>
    <row r="45" spans="1:26" x14ac:dyDescent="0.2">
      <c r="A45" s="6" t="s">
        <v>115</v>
      </c>
      <c r="B45" s="28">
        <f>IF(B31=0,#N/A,B31)</f>
        <v>3277.3876460000001</v>
      </c>
      <c r="C45" s="28">
        <f t="shared" ref="C45:D45" si="2">IF(C31=0,#N/A,C31)</f>
        <v>3636.2664319999999</v>
      </c>
      <c r="D45" s="28">
        <f t="shared" si="2"/>
        <v>3333.010158</v>
      </c>
    </row>
    <row r="46" spans="1:26" x14ac:dyDescent="0.2">
      <c r="A46" s="15" t="s">
        <v>116</v>
      </c>
      <c r="B46" s="28">
        <f t="shared" ref="B46:D56" si="3">IF(B32=0,#N/A,B32)</f>
        <v>2551.6603289999998</v>
      </c>
      <c r="C46" s="28">
        <f t="shared" si="3"/>
        <v>4110.1865539999999</v>
      </c>
      <c r="D46" s="28">
        <f t="shared" si="3"/>
        <v>4006.4011999999998</v>
      </c>
    </row>
    <row r="47" spans="1:26" x14ac:dyDescent="0.2">
      <c r="A47" s="15" t="s">
        <v>117</v>
      </c>
      <c r="B47" s="28">
        <f t="shared" si="3"/>
        <v>4012.6800800000001</v>
      </c>
      <c r="C47" s="28">
        <f t="shared" si="3"/>
        <v>5079.3583310000004</v>
      </c>
      <c r="D47" s="28">
        <f t="shared" si="3"/>
        <v>5074.7840749999996</v>
      </c>
    </row>
    <row r="48" spans="1:26" x14ac:dyDescent="0.2">
      <c r="A48" s="6" t="s">
        <v>118</v>
      </c>
      <c r="B48" s="28">
        <f t="shared" si="3"/>
        <v>4076.6080189999998</v>
      </c>
      <c r="C48" s="28">
        <f t="shared" si="3"/>
        <v>3712.3192709999998</v>
      </c>
      <c r="D48" s="28">
        <f t="shared" si="3"/>
        <v>4573.9629770000001</v>
      </c>
    </row>
    <row r="49" spans="1:4" x14ac:dyDescent="0.2">
      <c r="A49" s="15" t="s">
        <v>119</v>
      </c>
      <c r="B49" s="28">
        <f t="shared" si="3"/>
        <v>3640.0356390000002</v>
      </c>
      <c r="C49" s="28">
        <f t="shared" si="3"/>
        <v>5035.0864979999997</v>
      </c>
      <c r="D49" s="28">
        <f t="shared" si="3"/>
        <v>4417.4755260000002</v>
      </c>
    </row>
    <row r="50" spans="1:4" x14ac:dyDescent="0.2">
      <c r="A50" s="15" t="s">
        <v>120</v>
      </c>
      <c r="B50" s="28">
        <f t="shared" si="3"/>
        <v>4764.9141980000004</v>
      </c>
      <c r="C50" s="28">
        <f t="shared" si="3"/>
        <v>4237.8259930000004</v>
      </c>
      <c r="D50" s="28">
        <f t="shared" si="3"/>
        <v>5025.3576249999996</v>
      </c>
    </row>
    <row r="51" spans="1:4" x14ac:dyDescent="0.2">
      <c r="A51" s="6" t="s">
        <v>121</v>
      </c>
      <c r="B51" s="28">
        <f t="shared" si="3"/>
        <v>4061.0044269999999</v>
      </c>
      <c r="C51" s="28">
        <f t="shared" si="3"/>
        <v>3867.272136</v>
      </c>
      <c r="D51" s="28">
        <f t="shared" si="3"/>
        <v>3374.0869419999999</v>
      </c>
    </row>
    <row r="52" spans="1:4" x14ac:dyDescent="0.2">
      <c r="A52" s="15" t="s">
        <v>122</v>
      </c>
      <c r="B52" s="28">
        <f t="shared" si="3"/>
        <v>3272.6411229999999</v>
      </c>
      <c r="C52" s="28">
        <f t="shared" si="3"/>
        <v>4455.1256860000003</v>
      </c>
      <c r="D52" s="28">
        <f t="shared" si="3"/>
        <v>4420.7333950000002</v>
      </c>
    </row>
    <row r="53" spans="1:4" x14ac:dyDescent="0.2">
      <c r="A53" s="15" t="s">
        <v>123</v>
      </c>
      <c r="B53" s="28">
        <f t="shared" si="3"/>
        <v>4455.4295570000004</v>
      </c>
      <c r="C53" s="28">
        <f t="shared" si="3"/>
        <v>4325.752195</v>
      </c>
      <c r="D53" s="28">
        <f t="shared" si="3"/>
        <v>4258.431259</v>
      </c>
    </row>
    <row r="54" spans="1:4" x14ac:dyDescent="0.2">
      <c r="A54" s="6" t="s">
        <v>124</v>
      </c>
      <c r="B54" s="28">
        <f t="shared" si="3"/>
        <v>3609.192814</v>
      </c>
      <c r="C54" s="28">
        <f t="shared" si="3"/>
        <v>4626.1331419999997</v>
      </c>
      <c r="D54" s="28">
        <f t="shared" si="3"/>
        <v>4450.4983069999998</v>
      </c>
    </row>
    <row r="55" spans="1:4" x14ac:dyDescent="0.2">
      <c r="A55" s="15" t="s">
        <v>125</v>
      </c>
      <c r="B55" s="28">
        <f t="shared" si="3"/>
        <v>5104.6618639999997</v>
      </c>
      <c r="C55" s="28">
        <f t="shared" si="3"/>
        <v>4974.0468060000003</v>
      </c>
      <c r="D55" s="28">
        <f t="shared" si="3"/>
        <v>4778.8640889999997</v>
      </c>
    </row>
    <row r="56" spans="1:4" x14ac:dyDescent="0.2">
      <c r="A56" s="15" t="s">
        <v>126</v>
      </c>
      <c r="B56" s="28">
        <f t="shared" si="3"/>
        <v>5534.267409</v>
      </c>
      <c r="C56" s="28">
        <f t="shared" si="3"/>
        <v>5343.4448949999996</v>
      </c>
      <c r="D56" s="28">
        <f t="shared" si="3"/>
        <v>6296.7181389999996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4/18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2019-02-28T12:20:00Z</cp:lastPrinted>
  <dcterms:created xsi:type="dcterms:W3CDTF">2012-03-28T07:56:08Z</dcterms:created>
  <dcterms:modified xsi:type="dcterms:W3CDTF">2019-02-28T12:20:46Z</dcterms:modified>
  <cp:category>LIS-Bericht</cp:category>
</cp:coreProperties>
</file>