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4" i="10"/>
  <c r="G73" i="10"/>
  <c r="G72" i="10"/>
  <c r="G70" i="10"/>
  <c r="G69" i="10"/>
  <c r="G68" i="10"/>
  <c r="G67" i="10"/>
  <c r="G66" i="10"/>
  <c r="G65" i="10"/>
  <c r="G63" i="10"/>
  <c r="G61" i="10"/>
  <c r="G59" i="10"/>
  <c r="G58" i="10"/>
  <c r="G57" i="10"/>
  <c r="G55" i="10"/>
  <c r="G53" i="10"/>
  <c r="G52" i="10"/>
  <c r="G51" i="10"/>
  <c r="G50" i="10"/>
  <c r="G48" i="10"/>
  <c r="G47" i="10"/>
  <c r="G46" i="10"/>
  <c r="G45" i="10"/>
  <c r="G44" i="10"/>
  <c r="F42" i="10"/>
  <c r="E42" i="10"/>
  <c r="D42" i="10"/>
  <c r="C42" i="10"/>
  <c r="B42" i="10"/>
  <c r="G41" i="10"/>
  <c r="G40" i="10"/>
  <c r="G39" i="10"/>
  <c r="G38" i="10"/>
  <c r="G37" i="10"/>
  <c r="G36" i="10"/>
  <c r="G35" i="10"/>
  <c r="G34" i="10"/>
  <c r="G33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F11" i="10"/>
  <c r="F31" i="10" s="1"/>
  <c r="E11" i="10"/>
  <c r="E31" i="10" s="1"/>
  <c r="D11" i="10"/>
  <c r="D31" i="10" s="1"/>
  <c r="C11" i="10"/>
  <c r="C31" i="10" s="1"/>
  <c r="B11" i="10"/>
  <c r="B31" i="10" s="1"/>
  <c r="G9" i="10"/>
  <c r="G7" i="10"/>
  <c r="G54" i="5"/>
  <c r="G52" i="5"/>
  <c r="G50" i="5"/>
  <c r="G49" i="5"/>
  <c r="G48" i="5"/>
  <c r="G47" i="5"/>
  <c r="G46" i="5"/>
  <c r="G45" i="5"/>
  <c r="G44" i="5"/>
  <c r="G43" i="5"/>
  <c r="G42" i="5"/>
  <c r="G41" i="5"/>
  <c r="G40" i="5"/>
  <c r="G37" i="5"/>
  <c r="G36" i="5"/>
  <c r="G35" i="5"/>
  <c r="G34" i="5"/>
  <c r="G32" i="5"/>
  <c r="G30" i="5"/>
  <c r="G29" i="5"/>
  <c r="G28" i="5"/>
  <c r="G27" i="5"/>
  <c r="G26" i="5"/>
  <c r="G24" i="5"/>
  <c r="G23" i="5"/>
  <c r="G21" i="5"/>
  <c r="G19" i="5"/>
  <c r="G18" i="5"/>
  <c r="G17" i="5"/>
  <c r="G16" i="5"/>
  <c r="G14" i="5"/>
  <c r="G13" i="5"/>
  <c r="G12" i="5"/>
  <c r="G10" i="5"/>
  <c r="G9" i="5"/>
  <c r="G7" i="5"/>
  <c r="G42" i="10" l="1"/>
  <c r="G31" i="10"/>
  <c r="G11" i="10"/>
  <c r="D62" i="9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</calcChain>
</file>

<file path=xl/sharedStrings.xml><?xml version="1.0" encoding="utf-8"?>
<sst xmlns="http://schemas.openxmlformats.org/spreadsheetml/2006/main" count="242" uniqueCount="189">
  <si>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</si>
  <si>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</si>
  <si>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</si>
  <si>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</si>
  <si>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</si>
  <si>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</si>
  <si>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</si>
  <si>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</si>
  <si>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</si>
  <si>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</si>
  <si>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</si>
  <si>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</si>
  <si>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</si>
  <si>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</si>
  <si>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</si>
  <si>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</si>
  <si>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</si>
  <si>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</si>
  <si>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</si>
  <si>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</si>
  <si>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</si>
  <si>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</si>
  <si>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</si>
  <si>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</si>
  <si>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</si>
  <si>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</si>
  <si>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</si>
  <si>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</si>
  <si>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</si>
  <si>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</si>
  <si>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</si>
  <si>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</si>
  <si>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</si>
  <si>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</si>
  <si>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</si>
  <si>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</si>
  <si>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</si>
  <si>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</si>
  <si>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</si>
  <si>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</si>
  <si>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</si>
  <si>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</si>
  <si>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</si>
  <si>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</si>
  <si>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</si>
  <si>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</si>
  <si>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</si>
  <si>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</si>
  <si>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</si>
  <si>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</si>
  <si>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</si>
  <si>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</si>
  <si>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</si>
  <si>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</si>
  <si>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</si>
  <si>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</si>
  <si>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</si>
  <si>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</si>
  <si>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</si>
  <si>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</si>
  <si>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</si>
  <si>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</si>
  <si>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</si>
  <si>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</si>
  <si>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</si>
  <si>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</si>
  <si>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</si>
  <si>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</si>
  <si>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</si>
  <si>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</si>
  <si>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</si>
  <si>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</si>
  <si>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</si>
  <si>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</si>
  <si>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</si>
  <si>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</si>
  <si>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</si>
  <si>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</si>
  <si>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</si>
  <si>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</si>
  <si>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</si>
  <si>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</si>
  <si>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</si>
  <si>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</si>
  <si>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</si>
  <si>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</si>
  <si>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</si>
  <si>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</si>
  <si>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</si>
  <si>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</si>
  <si>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</si>
  <si>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</si>
  <si>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</si>
  <si>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</si>
  <si>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</si>
  <si>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</si>
  <si>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</si>
  <si>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</si>
  <si>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</si>
  <si>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</si>
  <si>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</si>
  <si>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</si>
  <si>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</si>
  <si>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</si>
  <si>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</si>
  <si>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</si>
  <si>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</si>
  <si>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</si>
  <si>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</si>
  <si>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</si>
  <si>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</si>
  <si>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</si>
  <si>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</si>
  <si>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</si>
  <si>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</si>
  <si>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</si>
  <si>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</si>
  <si>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</si>
  <si>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</si>
  <si>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</si>
  <si>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</si>
  <si>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</si>
  <si>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</si>
  <si>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</si>
  <si>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</si>
  <si>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</si>
  <si>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</si>
  <si>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</si>
  <si>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</si>
  <si>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</si>
  <si>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</si>
  <si>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</si>
  <si>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</si>
  <si>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</si>
  <si>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</si>
  <si>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</si>
  <si>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</si>
  <si>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</si>
  <si>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</si>
  <si>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</si>
  <si>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</si>
  <si>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</si>
  <si>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</si>
  <si>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</si>
  <si>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</si>
  <si>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</si>
  <si>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</si>
  <si>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</si>
  <si>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</si>
  <si>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</si>
  <si>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</si>
  <si>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</si>
  <si>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</si>
  <si>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</si>
  <si>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</si>
  <si>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</si>
  <si>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</si>
  <si>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</si>
  <si>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</si>
  <si>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</si>
  <si>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</si>
  <si>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</si>
  <si>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</si>
  <si>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</si>
  <si>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</si>
  <si>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</si>
  <si>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</si>
  <si>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</si>
  <si>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! Vorstehende Null-Werte mit #NV wg. Grafik: Nullwert unterdrücken!</t>
  </si>
  <si>
    <t>Kennziffer: G III 1 - vj 4/18 SH</t>
  </si>
  <si>
    <t>4. Quartal 2018</t>
  </si>
  <si>
    <t xml:space="preserve">© Statistisches Amt für Hamburg und Schleswig-Holstein, Hamburg 2019  
Auszugsweise Vervielfältigung und Verbreitung mit Quellenangabe gestattet.        </t>
  </si>
  <si>
    <t>Januar - Dezember</t>
  </si>
  <si>
    <r>
      <t>2018</t>
    </r>
    <r>
      <rPr>
        <vertAlign val="superscript"/>
        <sz val="9"/>
        <rFont val="Arial"/>
        <family val="2"/>
      </rPr>
      <t>a</t>
    </r>
  </si>
  <si>
    <r>
      <t>2018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</si>
  <si>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</si>
  <si>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Ausfuhr des Landes Schleswig-Holstein 2016 bis 2018 im Monatsvergleich</t>
  </si>
  <si>
    <t>Januar - Dezember 2018</t>
  </si>
  <si>
    <t>Verein.Staaten (USA)</t>
  </si>
  <si>
    <t>Frankreich</t>
  </si>
  <si>
    <t>Vereinigt.Königreich</t>
  </si>
  <si>
    <t>China, Volksrepublik</t>
  </si>
  <si>
    <t>Tschechische Republ.</t>
  </si>
  <si>
    <t>2. Ausfuhr des Landes Schleswig-Holstein in den Jahren 2016 bis 2018</t>
  </si>
  <si>
    <r>
      <t>2017</t>
    </r>
    <r>
      <rPr>
        <vertAlign val="superscript"/>
        <sz val="9"/>
        <color theme="1"/>
        <rFont val="Arial"/>
        <family val="2"/>
      </rPr>
      <t>b</t>
    </r>
  </si>
  <si>
    <t xml:space="preserve">x  </t>
  </si>
  <si>
    <r>
      <t>2017</t>
    </r>
    <r>
      <rPr>
        <vertAlign val="superscript"/>
        <sz val="9"/>
        <rFont val="Arial"/>
        <family val="2"/>
      </rPr>
      <t>b</t>
    </r>
  </si>
  <si>
    <t>Volksrepublik China + Hongkong</t>
  </si>
  <si>
    <t>Herausgegeben am: 28. Februar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</si>
</sst>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;0\ \ ;\-###\ ###\ ##0.0\ \ ;\-\ \ "/>
    <numFmt numFmtId="168" formatCode="###\ ##0.0\ \ ;\-\ ###\ ##0.0\ \ ;\-\ \ \ \ \ \ "/>
    <numFmt numFmtId="169" formatCode="###\ ###\ ##0&quot;  &quot;;\-###\ ###\ ##0&quot;  &quot;;&quot;-  &quot;"/>
    <numFmt numFmtId="170" formatCode="###\ ##0.0&quot;  &quot;;\-###\ ##0.0&quot;  &quot;;&quot;-  &quot;"/>
    <numFmt numFmtId="171" formatCode="###\ ###\ ##0.0&quot;  &quot;;\-###\ ###\ ##0&quot;  &quot;;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6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50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5" fontId="5" fillId="0" borderId="0" xfId="0" applyNumberFormat="1" applyFont="1"/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7" fillId="3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7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Alignment="1">
      <alignment horizontal="right" vertical="center"/>
    </xf>
    <xf numFmtId="0" fontId="17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16" fillId="3" borderId="17" xfId="0" applyFont="1" applyFill="1" applyBorder="1" applyAlignment="1">
      <alignment horizontal="center" vertical="center" wrapText="1"/>
    </xf>
    <xf numFmtId="0" fontId="21" fillId="0" borderId="0" xfId="0" quotePrefix="1" applyFont="1" applyAlignment="1">
      <alignment horizontal="right"/>
    </xf>
    <xf numFmtId="0" fontId="17" fillId="3" borderId="7" xfId="0" quotePrefix="1" applyFont="1" applyFill="1" applyBorder="1" applyAlignment="1">
      <alignment horizontal="centerContinuous" vertical="center" wrapText="1"/>
    </xf>
    <xf numFmtId="169" fontId="16" fillId="0" borderId="0" xfId="0" applyNumberFormat="1" applyFont="1"/>
    <xf numFmtId="170" fontId="16" fillId="0" borderId="0" xfId="0" applyNumberFormat="1" applyFont="1"/>
    <xf numFmtId="169" fontId="25" fillId="0" borderId="15" xfId="0" applyNumberFormat="1" applyFont="1" applyBorder="1"/>
    <xf numFmtId="169" fontId="25" fillId="0" borderId="16" xfId="0" applyNumberFormat="1" applyFont="1" applyBorder="1"/>
    <xf numFmtId="170" fontId="25" fillId="0" borderId="16" xfId="0" applyNumberFormat="1" applyFont="1" applyBorder="1"/>
    <xf numFmtId="0" fontId="16" fillId="3" borderId="17" xfId="0" quotePrefix="1" applyFont="1" applyFill="1" applyBorder="1" applyAlignment="1">
      <alignment horizontal="center" vertical="center"/>
    </xf>
    <xf numFmtId="169" fontId="17" fillId="0" borderId="0" xfId="0" applyNumberFormat="1" applyFont="1"/>
    <xf numFmtId="169" fontId="25" fillId="0" borderId="20" xfId="0" applyNumberFormat="1" applyFont="1" applyBorder="1"/>
    <xf numFmtId="167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71" fontId="5" fillId="0" borderId="0" xfId="0" applyNumberFormat="1" applyFont="1"/>
    <xf numFmtId="170" fontId="16" fillId="0" borderId="0" xfId="0" applyNumberFormat="1" applyFont="1" applyAlignment="1">
      <alignment horizontal="right"/>
    </xf>
    <xf numFmtId="0" fontId="0" fillId="0" borderId="0" xfId="0" applyAlignment="1">
      <alignment vertical="top"/>
    </xf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17" fontId="17" fillId="3" borderId="7" xfId="0" quotePrefix="1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vertical="center" wrapText="1"/>
    </xf>
    <xf numFmtId="0" fontId="16" fillId="3" borderId="9" xfId="0" applyFont="1" applyFill="1" applyBorder="1" applyAlignment="1"/>
    <xf numFmtId="0" fontId="17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 wrapText="1" indent="1"/>
    </xf>
    <xf numFmtId="0" fontId="16" fillId="3" borderId="8" xfId="0" applyFont="1" applyFill="1" applyBorder="1" applyAlignment="1">
      <alignment horizontal="left" vertical="center" indent="1"/>
    </xf>
    <xf numFmtId="0" fontId="16" fillId="3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indent="1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/>
    <xf numFmtId="0" fontId="16" fillId="3" borderId="21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7"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BEBEB"/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T3_1!$B$51:$B$62</c:f>
              <c:numCache>
                <c:formatCode>0.0</c:formatCode>
                <c:ptCount val="12"/>
                <c:pt idx="0">
                  <c:v>1759.643024</c:v>
                </c:pt>
                <c:pt idx="1">
                  <c:v>1754.7442900000001</c:v>
                </c:pt>
                <c:pt idx="2">
                  <c:v>1826.753999</c:v>
                </c:pt>
                <c:pt idx="3">
                  <c:v>1779.9932779999999</c:v>
                </c:pt>
                <c:pt idx="4">
                  <c:v>1703.329195</c:v>
                </c:pt>
                <c:pt idx="5">
                  <c:v>1785.464751</c:v>
                </c:pt>
                <c:pt idx="6">
                  <c:v>1826.4312090000001</c:v>
                </c:pt>
                <c:pt idx="7">
                  <c:v>1902.0080149999999</c:v>
                </c:pt>
                <c:pt idx="8">
                  <c:v>1661.0940519999999</c:v>
                </c:pt>
                <c:pt idx="9">
                  <c:v>1964.2331859999999</c:v>
                </c:pt>
                <c:pt idx="10">
                  <c:v>1870.8504700000001</c:v>
                </c:pt>
                <c:pt idx="11">
                  <c:v>1618.546012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T3_1!$C$51:$C$62</c:f>
              <c:numCache>
                <c:formatCode>0.0</c:formatCode>
                <c:ptCount val="12"/>
                <c:pt idx="0">
                  <c:v>1991.964453</c:v>
                </c:pt>
                <c:pt idx="1">
                  <c:v>1895.5879090000001</c:v>
                </c:pt>
                <c:pt idx="2">
                  <c:v>2177.2472630000002</c:v>
                </c:pt>
                <c:pt idx="3">
                  <c:v>2175.4245169999999</c:v>
                </c:pt>
                <c:pt idx="4">
                  <c:v>1654.6371859999999</c:v>
                </c:pt>
                <c:pt idx="5">
                  <c:v>1707.9411520000001</c:v>
                </c:pt>
                <c:pt idx="6">
                  <c:v>1844.04168</c:v>
                </c:pt>
                <c:pt idx="7">
                  <c:v>1592.7177099999999</c:v>
                </c:pt>
                <c:pt idx="8">
                  <c:v>1632.184524</c:v>
                </c:pt>
                <c:pt idx="9">
                  <c:v>1870.8495419999999</c:v>
                </c:pt>
                <c:pt idx="10">
                  <c:v>1798.6734670000001</c:v>
                </c:pt>
                <c:pt idx="11">
                  <c:v>1658.2605229999999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T3_1!$D$51:$D$62</c:f>
              <c:numCache>
                <c:formatCode>0.0</c:formatCode>
                <c:ptCount val="12"/>
                <c:pt idx="0">
                  <c:v>1418.0812080000001</c:v>
                </c:pt>
                <c:pt idx="1">
                  <c:v>1514.210808</c:v>
                </c:pt>
                <c:pt idx="2">
                  <c:v>2232.9373700000001</c:v>
                </c:pt>
                <c:pt idx="3">
                  <c:v>1728.6237430000001</c:v>
                </c:pt>
                <c:pt idx="4">
                  <c:v>1715.398254</c:v>
                </c:pt>
                <c:pt idx="5">
                  <c:v>1632.8033640000001</c:v>
                </c:pt>
                <c:pt idx="6">
                  <c:v>1496.062113</c:v>
                </c:pt>
                <c:pt idx="7">
                  <c:v>1605.5199950000001</c:v>
                </c:pt>
                <c:pt idx="8">
                  <c:v>1598.3547149999999</c:v>
                </c:pt>
                <c:pt idx="9">
                  <c:v>1574.6168970000001</c:v>
                </c:pt>
                <c:pt idx="10">
                  <c:v>1784.5031650000001</c:v>
                </c:pt>
                <c:pt idx="11">
                  <c:v>1805.16911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77984"/>
        <c:axId val="93984256"/>
      </c:lineChart>
      <c:catAx>
        <c:axId val="9397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984256"/>
        <c:crosses val="autoZero"/>
        <c:auto val="1"/>
        <c:lblAlgn val="ctr"/>
        <c:lblOffset val="100"/>
        <c:noMultiLvlLbl val="0"/>
      </c:catAx>
      <c:valAx>
        <c:axId val="93984256"/>
        <c:scaling>
          <c:orientation val="minMax"/>
        </c:scaling>
        <c:delete val="0"/>
        <c:axPos val="l"/>
        <c:majorGridlines/>
        <c:numFmt formatCode="###\ ##0" sourceLinked="0"/>
        <c:majorTickMark val="out"/>
        <c:minorTickMark val="none"/>
        <c:tickLblPos val="nextTo"/>
        <c:crossAx val="93977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Italien</c:v>
                </c:pt>
                <c:pt idx="2">
                  <c:v>Niederlande</c:v>
                </c:pt>
                <c:pt idx="3">
                  <c:v>Verein.Staaten (USA)</c:v>
                </c:pt>
                <c:pt idx="4">
                  <c:v>Frankreich</c:v>
                </c:pt>
                <c:pt idx="5">
                  <c:v>Polen</c:v>
                </c:pt>
                <c:pt idx="6">
                  <c:v>Vereinigt.Königreich</c:v>
                </c:pt>
                <c:pt idx="7">
                  <c:v>China, Volksrepublik</c:v>
                </c:pt>
                <c:pt idx="8">
                  <c:v>Belgien</c:v>
                </c:pt>
                <c:pt idx="9">
                  <c:v>Spanien</c:v>
                </c:pt>
                <c:pt idx="10">
                  <c:v>Schweden</c:v>
                </c:pt>
                <c:pt idx="11">
                  <c:v>Österreich</c:v>
                </c:pt>
                <c:pt idx="12">
                  <c:v>Schweiz</c:v>
                </c:pt>
                <c:pt idx="13">
                  <c:v>Türkei</c:v>
                </c:pt>
                <c:pt idx="14">
                  <c:v>Tschechische Republ.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1824.845634</c:v>
                </c:pt>
                <c:pt idx="1">
                  <c:v>1817.102382</c:v>
                </c:pt>
                <c:pt idx="2">
                  <c:v>1577.836771</c:v>
                </c:pt>
                <c:pt idx="3">
                  <c:v>1563.2346250000001</c:v>
                </c:pt>
                <c:pt idx="4">
                  <c:v>1230.5607399999999</c:v>
                </c:pt>
                <c:pt idx="5">
                  <c:v>1125.9703629999999</c:v>
                </c:pt>
                <c:pt idx="6">
                  <c:v>1100.63714</c:v>
                </c:pt>
                <c:pt idx="7">
                  <c:v>1017.69356</c:v>
                </c:pt>
                <c:pt idx="8">
                  <c:v>996.67314499999998</c:v>
                </c:pt>
                <c:pt idx="9">
                  <c:v>756.88893399999995</c:v>
                </c:pt>
                <c:pt idx="10">
                  <c:v>648.99635699999999</c:v>
                </c:pt>
                <c:pt idx="11">
                  <c:v>573.010942</c:v>
                </c:pt>
                <c:pt idx="12">
                  <c:v>530.86687900000004</c:v>
                </c:pt>
                <c:pt idx="13">
                  <c:v>489.85709000000003</c:v>
                </c:pt>
                <c:pt idx="14">
                  <c:v>415.049375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Italien</c:v>
                </c:pt>
                <c:pt idx="2">
                  <c:v>Niederlande</c:v>
                </c:pt>
                <c:pt idx="3">
                  <c:v>Verein.Staaten (USA)</c:v>
                </c:pt>
                <c:pt idx="4">
                  <c:v>Frankreich</c:v>
                </c:pt>
                <c:pt idx="5">
                  <c:v>Polen</c:v>
                </c:pt>
                <c:pt idx="6">
                  <c:v>Vereinigt.Königreich</c:v>
                </c:pt>
                <c:pt idx="7">
                  <c:v>China, Volksrepublik</c:v>
                </c:pt>
                <c:pt idx="8">
                  <c:v>Belgien</c:v>
                </c:pt>
                <c:pt idx="9">
                  <c:v>Spanien</c:v>
                </c:pt>
                <c:pt idx="10">
                  <c:v>Schweden</c:v>
                </c:pt>
                <c:pt idx="11">
                  <c:v>Österreich</c:v>
                </c:pt>
                <c:pt idx="12">
                  <c:v>Schweiz</c:v>
                </c:pt>
                <c:pt idx="13">
                  <c:v>Türkei</c:v>
                </c:pt>
                <c:pt idx="14">
                  <c:v>Tschechische Republ.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1730.941896</c:v>
                </c:pt>
                <c:pt idx="1">
                  <c:v>964.79772200000002</c:v>
                </c:pt>
                <c:pt idx="2">
                  <c:v>1398.5343580000001</c:v>
                </c:pt>
                <c:pt idx="3">
                  <c:v>1526.780195</c:v>
                </c:pt>
                <c:pt idx="4">
                  <c:v>1167.8467559999999</c:v>
                </c:pt>
                <c:pt idx="5">
                  <c:v>973.748468</c:v>
                </c:pt>
                <c:pt idx="6">
                  <c:v>1272.5668700000001</c:v>
                </c:pt>
                <c:pt idx="7">
                  <c:v>964.70995700000003</c:v>
                </c:pt>
                <c:pt idx="8">
                  <c:v>974.13756899999998</c:v>
                </c:pt>
                <c:pt idx="9">
                  <c:v>630.72152800000003</c:v>
                </c:pt>
                <c:pt idx="10">
                  <c:v>633.96701399999995</c:v>
                </c:pt>
                <c:pt idx="11">
                  <c:v>557.26342699999998</c:v>
                </c:pt>
                <c:pt idx="12">
                  <c:v>524.10035500000004</c:v>
                </c:pt>
                <c:pt idx="13">
                  <c:v>383.20317</c:v>
                </c:pt>
                <c:pt idx="14">
                  <c:v>363.98382800000002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38272"/>
        <c:axId val="94040064"/>
      </c:barChart>
      <c:catAx>
        <c:axId val="9403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040064"/>
        <c:crosses val="autoZero"/>
        <c:auto val="1"/>
        <c:lblAlgn val="ctr"/>
        <c:lblOffset val="100"/>
        <c:noMultiLvlLbl val="0"/>
      </c:catAx>
      <c:valAx>
        <c:axId val="94040064"/>
        <c:scaling>
          <c:orientation val="minMax"/>
        </c:scaling>
        <c:delete val="0"/>
        <c:axPos val="l"/>
        <c:majorGridlines/>
        <c:numFmt formatCode="###\ ##0" sourceLinked="0"/>
        <c:majorTickMark val="out"/>
        <c:minorTickMark val="none"/>
        <c:tickLblPos val="nextTo"/>
        <c:crossAx val="94038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28</xdr:row>
      <xdr:rowOff>128586</xdr:rowOff>
    </xdr:from>
    <xdr:to>
      <xdr:col>6</xdr:col>
      <xdr:colOff>552450</xdr:colOff>
      <xdr:row>47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</xdr:row>
      <xdr:rowOff>171450</xdr:rowOff>
    </xdr:from>
    <xdr:to>
      <xdr:col>6</xdr:col>
      <xdr:colOff>571500</xdr:colOff>
      <xdr:row>23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>
      <c r="A1" s="105"/>
    </row>
    <row r="2" spans="1:7" ht="14.25" customHeight="1" x14ac:dyDescent="0.2"/>
    <row r="3" spans="1:7" ht="20.25" customHeight="1" x14ac:dyDescent="0.3">
      <c r="A3" s="33" t="s">
        <v>112</v>
      </c>
    </row>
    <row r="4" spans="1:7" ht="20.25" x14ac:dyDescent="0.3">
      <c r="A4" s="33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2" t="s">
        <v>153</v>
      </c>
    </row>
    <row r="16" spans="1:7" ht="15" x14ac:dyDescent="0.2">
      <c r="G16" s="67" t="s">
        <v>169</v>
      </c>
    </row>
    <row r="17" spans="1:7" x14ac:dyDescent="0.2">
      <c r="G17" s="68"/>
    </row>
    <row r="18" spans="1:7" ht="37.5" customHeight="1" x14ac:dyDescent="0.5">
      <c r="G18" s="34" t="s">
        <v>145</v>
      </c>
    </row>
    <row r="19" spans="1:7" ht="37.5" customHeight="1" x14ac:dyDescent="0.5">
      <c r="G19" s="34" t="s">
        <v>144</v>
      </c>
    </row>
    <row r="20" spans="1:7" ht="37.5" x14ac:dyDescent="0.5">
      <c r="G20" s="91" t="s">
        <v>170</v>
      </c>
    </row>
    <row r="21" spans="1:7" ht="16.5" x14ac:dyDescent="0.25">
      <c r="A21" s="32"/>
      <c r="B21" s="32"/>
      <c r="C21" s="32"/>
      <c r="D21" s="32"/>
      <c r="E21" s="32"/>
      <c r="F21" s="32"/>
      <c r="G21" s="68"/>
    </row>
    <row r="22" spans="1:7" ht="15" x14ac:dyDescent="0.2">
      <c r="G22" s="82" t="s">
        <v>188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3" customFormat="1" ht="15.75" x14ac:dyDescent="0.2">
      <c r="A1" s="107" t="s">
        <v>0</v>
      </c>
      <c r="B1" s="107"/>
      <c r="C1" s="107"/>
      <c r="D1" s="107"/>
      <c r="E1" s="107"/>
      <c r="F1" s="107"/>
      <c r="G1" s="107"/>
    </row>
    <row r="2" spans="1:7" s="53" customFormat="1" x14ac:dyDescent="0.2"/>
    <row r="3" spans="1:7" s="53" customFormat="1" ht="15.75" x14ac:dyDescent="0.25">
      <c r="A3" s="108" t="s">
        <v>1</v>
      </c>
      <c r="B3" s="109"/>
      <c r="C3" s="109"/>
      <c r="D3" s="109"/>
      <c r="E3" s="109"/>
      <c r="F3" s="109"/>
      <c r="G3" s="109"/>
    </row>
    <row r="4" spans="1:7" s="53" customFormat="1" x14ac:dyDescent="0.2">
      <c r="A4" s="110"/>
      <c r="B4" s="110"/>
      <c r="C4" s="110"/>
      <c r="D4" s="110"/>
      <c r="E4" s="110"/>
      <c r="F4" s="110"/>
      <c r="G4" s="110"/>
    </row>
    <row r="5" spans="1:7" s="53" customFormat="1" x14ac:dyDescent="0.2">
      <c r="A5" s="75" t="s">
        <v>147</v>
      </c>
      <c r="B5" s="79"/>
      <c r="C5" s="79"/>
      <c r="D5" s="79"/>
      <c r="E5" s="79"/>
      <c r="F5" s="79"/>
      <c r="G5" s="79"/>
    </row>
    <row r="6" spans="1:7" s="53" customFormat="1" ht="5.85" customHeight="1" x14ac:dyDescent="0.2">
      <c r="A6" s="75"/>
      <c r="B6" s="79"/>
      <c r="C6" s="79"/>
      <c r="D6" s="79"/>
      <c r="E6" s="79"/>
      <c r="F6" s="79"/>
      <c r="G6" s="79"/>
    </row>
    <row r="7" spans="1:7" s="53" customFormat="1" x14ac:dyDescent="0.2">
      <c r="A7" s="111" t="s">
        <v>115</v>
      </c>
      <c r="B7" s="112"/>
      <c r="C7" s="112"/>
      <c r="D7" s="112"/>
      <c r="E7" s="112"/>
      <c r="F7" s="112"/>
      <c r="G7" s="112"/>
    </row>
    <row r="8" spans="1:7" s="53" customFormat="1" x14ac:dyDescent="0.2">
      <c r="A8" s="112" t="s">
        <v>4</v>
      </c>
      <c r="B8" s="112"/>
      <c r="C8" s="112"/>
      <c r="D8" s="112"/>
      <c r="E8" s="112"/>
      <c r="F8" s="112"/>
      <c r="G8" s="112"/>
    </row>
    <row r="9" spans="1:7" s="53" customFormat="1" ht="5.85" customHeight="1" x14ac:dyDescent="0.2">
      <c r="A9" s="79"/>
      <c r="B9" s="79"/>
      <c r="C9" s="79"/>
      <c r="D9" s="79"/>
      <c r="E9" s="79"/>
      <c r="F9" s="79"/>
      <c r="G9" s="79"/>
    </row>
    <row r="10" spans="1:7" s="53" customFormat="1" x14ac:dyDescent="0.2">
      <c r="A10" s="116" t="s">
        <v>2</v>
      </c>
      <c r="B10" s="116"/>
      <c r="C10" s="116"/>
      <c r="D10" s="116"/>
      <c r="E10" s="116"/>
      <c r="F10" s="116"/>
      <c r="G10" s="116"/>
    </row>
    <row r="11" spans="1:7" s="53" customFormat="1" x14ac:dyDescent="0.2">
      <c r="A11" s="112" t="s">
        <v>3</v>
      </c>
      <c r="B11" s="112"/>
      <c r="C11" s="112"/>
      <c r="D11" s="112"/>
      <c r="E11" s="112"/>
      <c r="F11" s="112"/>
      <c r="G11" s="112"/>
    </row>
    <row r="12" spans="1:7" s="53" customFormat="1" x14ac:dyDescent="0.2">
      <c r="A12" s="79"/>
      <c r="B12" s="79"/>
      <c r="C12" s="79"/>
      <c r="D12" s="79"/>
      <c r="E12" s="79"/>
      <c r="F12" s="79"/>
      <c r="G12" s="79"/>
    </row>
    <row r="13" spans="1:7" s="53" customFormat="1" x14ac:dyDescent="0.2">
      <c r="A13" s="79"/>
      <c r="B13" s="79"/>
      <c r="C13" s="79"/>
      <c r="D13" s="79"/>
      <c r="E13" s="79"/>
      <c r="F13" s="79"/>
      <c r="G13" s="79"/>
    </row>
    <row r="14" spans="1:7" s="53" customFormat="1" ht="12.75" customHeight="1" x14ac:dyDescent="0.2">
      <c r="A14" s="111" t="s">
        <v>117</v>
      </c>
      <c r="B14" s="112"/>
      <c r="C14" s="112"/>
      <c r="D14" s="76"/>
      <c r="E14" s="76"/>
      <c r="F14" s="76"/>
      <c r="G14" s="76"/>
    </row>
    <row r="15" spans="1:7" s="53" customFormat="1" ht="5.85" customHeight="1" x14ac:dyDescent="0.2">
      <c r="A15" s="76"/>
      <c r="B15" s="80"/>
      <c r="C15" s="80"/>
      <c r="D15" s="76"/>
      <c r="E15" s="76"/>
      <c r="F15" s="76"/>
      <c r="G15" s="76"/>
    </row>
    <row r="16" spans="1:7" s="53" customFormat="1" ht="12.75" customHeight="1" x14ac:dyDescent="0.2">
      <c r="A16" s="114" t="s">
        <v>156</v>
      </c>
      <c r="B16" s="112"/>
      <c r="C16" s="112"/>
      <c r="D16" s="80"/>
      <c r="E16" s="80"/>
      <c r="F16" s="80"/>
      <c r="G16" s="80"/>
    </row>
    <row r="17" spans="1:7" s="53" customFormat="1" ht="12.75" customHeight="1" x14ac:dyDescent="0.2">
      <c r="A17" s="80" t="s">
        <v>137</v>
      </c>
      <c r="B17" s="115" t="s">
        <v>163</v>
      </c>
      <c r="C17" s="112"/>
      <c r="D17" s="80"/>
      <c r="E17" s="80"/>
      <c r="F17" s="80"/>
      <c r="G17" s="80"/>
    </row>
    <row r="18" spans="1:7" s="53" customFormat="1" ht="12.75" customHeight="1" x14ac:dyDescent="0.2">
      <c r="A18" s="80" t="s">
        <v>138</v>
      </c>
      <c r="B18" s="113" t="s">
        <v>157</v>
      </c>
      <c r="C18" s="113"/>
      <c r="D18" s="113"/>
      <c r="E18" s="80"/>
      <c r="F18" s="80"/>
      <c r="G18" s="80"/>
    </row>
    <row r="19" spans="1:7" s="53" customFormat="1" x14ac:dyDescent="0.2">
      <c r="A19" s="80"/>
      <c r="B19" s="80"/>
      <c r="C19" s="80"/>
      <c r="D19" s="80"/>
      <c r="E19" s="80"/>
      <c r="F19" s="80"/>
      <c r="G19" s="80"/>
    </row>
    <row r="20" spans="1:7" s="53" customFormat="1" ht="12.75" customHeight="1" x14ac:dyDescent="0.2">
      <c r="A20" s="111" t="s">
        <v>148</v>
      </c>
      <c r="B20" s="112"/>
      <c r="C20" s="76"/>
      <c r="D20" s="76"/>
      <c r="E20" s="76"/>
      <c r="F20" s="76"/>
      <c r="G20" s="76"/>
    </row>
    <row r="21" spans="1:7" s="53" customFormat="1" ht="5.85" customHeight="1" x14ac:dyDescent="0.2">
      <c r="A21" s="76"/>
      <c r="B21" s="80"/>
      <c r="C21" s="76"/>
      <c r="D21" s="76"/>
      <c r="E21" s="76"/>
      <c r="F21" s="76"/>
      <c r="G21" s="76"/>
    </row>
    <row r="22" spans="1:7" s="53" customFormat="1" ht="12.75" customHeight="1" x14ac:dyDescent="0.2">
      <c r="A22" s="80" t="s">
        <v>139</v>
      </c>
      <c r="B22" s="112" t="s">
        <v>140</v>
      </c>
      <c r="C22" s="112"/>
      <c r="D22" s="80"/>
      <c r="E22" s="80"/>
      <c r="F22" s="80"/>
      <c r="G22" s="80"/>
    </row>
    <row r="23" spans="1:7" s="53" customFormat="1" ht="12.75" customHeight="1" x14ac:dyDescent="0.2">
      <c r="A23" s="80" t="s">
        <v>141</v>
      </c>
      <c r="B23" s="112" t="s">
        <v>142</v>
      </c>
      <c r="C23" s="112"/>
      <c r="D23" s="80"/>
      <c r="E23" s="80"/>
      <c r="F23" s="80"/>
      <c r="G23" s="80"/>
    </row>
    <row r="24" spans="1:7" s="53" customFormat="1" ht="12.75" customHeight="1" x14ac:dyDescent="0.2">
      <c r="A24" s="80"/>
      <c r="B24" s="112"/>
      <c r="C24" s="112"/>
      <c r="D24" s="80"/>
      <c r="E24" s="80"/>
      <c r="F24" s="80"/>
      <c r="G24" s="80"/>
    </row>
    <row r="25" spans="1:7" s="53" customFormat="1" x14ac:dyDescent="0.2">
      <c r="A25" s="79"/>
      <c r="B25" s="79"/>
      <c r="C25" s="79"/>
      <c r="D25" s="79"/>
      <c r="E25" s="79"/>
      <c r="F25" s="79"/>
      <c r="G25" s="79"/>
    </row>
    <row r="26" spans="1:7" s="53" customFormat="1" x14ac:dyDescent="0.2">
      <c r="A26" s="79" t="s">
        <v>149</v>
      </c>
      <c r="B26" s="81" t="s">
        <v>150</v>
      </c>
      <c r="C26" s="79"/>
      <c r="D26" s="79"/>
      <c r="E26" s="79"/>
      <c r="F26" s="79"/>
      <c r="G26" s="79"/>
    </row>
    <row r="27" spans="1:7" s="53" customFormat="1" x14ac:dyDescent="0.2">
      <c r="A27" s="79"/>
      <c r="B27" s="79"/>
      <c r="C27" s="79"/>
      <c r="D27" s="79"/>
      <c r="E27" s="79"/>
      <c r="F27" s="79"/>
      <c r="G27" s="79"/>
    </row>
    <row r="28" spans="1:7" s="53" customFormat="1" ht="27.75" customHeight="1" x14ac:dyDescent="0.2">
      <c r="A28" s="117" t="s">
        <v>171</v>
      </c>
      <c r="B28" s="112"/>
      <c r="C28" s="112"/>
      <c r="D28" s="112"/>
      <c r="E28" s="112"/>
      <c r="F28" s="112"/>
      <c r="G28" s="112"/>
    </row>
    <row r="29" spans="1:7" s="53" customFormat="1" ht="41.85" customHeight="1" x14ac:dyDescent="0.2">
      <c r="A29" s="112" t="s">
        <v>155</v>
      </c>
      <c r="B29" s="112"/>
      <c r="C29" s="112"/>
      <c r="D29" s="112"/>
      <c r="E29" s="112"/>
      <c r="F29" s="112"/>
      <c r="G29" s="112"/>
    </row>
    <row r="30" spans="1:7" s="53" customFormat="1" x14ac:dyDescent="0.2">
      <c r="A30" s="79"/>
      <c r="B30" s="79"/>
      <c r="C30" s="79"/>
      <c r="D30" s="79"/>
      <c r="E30" s="79"/>
      <c r="F30" s="79"/>
      <c r="G30" s="79"/>
    </row>
    <row r="31" spans="1:7" s="53" customFormat="1" x14ac:dyDescent="0.2">
      <c r="A31" s="79"/>
      <c r="B31" s="79"/>
      <c r="C31" s="79"/>
      <c r="D31" s="79"/>
      <c r="E31" s="79"/>
      <c r="F31" s="79"/>
      <c r="G31" s="79"/>
    </row>
    <row r="32" spans="1:7" s="53" customFormat="1" x14ac:dyDescent="0.2">
      <c r="A32" s="79"/>
      <c r="B32" s="79"/>
      <c r="C32" s="79"/>
      <c r="D32" s="79"/>
      <c r="E32" s="79"/>
      <c r="F32" s="79"/>
      <c r="G32" s="79"/>
    </row>
    <row r="33" spans="1:7" s="53" customFormat="1" x14ac:dyDescent="0.2">
      <c r="A33" s="79"/>
      <c r="B33" s="79"/>
      <c r="C33" s="79"/>
      <c r="D33" s="79"/>
      <c r="E33" s="79"/>
      <c r="F33" s="79"/>
      <c r="G33" s="79"/>
    </row>
    <row r="34" spans="1:7" s="53" customFormat="1" x14ac:dyDescent="0.2">
      <c r="A34" s="79"/>
      <c r="B34" s="79"/>
      <c r="C34" s="79"/>
      <c r="D34" s="79"/>
      <c r="E34" s="79"/>
      <c r="F34" s="79"/>
      <c r="G34" s="79"/>
    </row>
    <row r="35" spans="1:7" s="53" customFormat="1" x14ac:dyDescent="0.2">
      <c r="A35" s="79"/>
      <c r="B35" s="79"/>
      <c r="C35" s="79"/>
      <c r="D35" s="79"/>
      <c r="E35" s="79"/>
      <c r="F35" s="79"/>
      <c r="G35" s="79"/>
    </row>
    <row r="36" spans="1:7" s="53" customFormat="1" x14ac:dyDescent="0.2">
      <c r="A36" s="79"/>
      <c r="B36" s="79"/>
      <c r="C36" s="79"/>
      <c r="D36" s="79"/>
      <c r="E36" s="79"/>
      <c r="F36" s="79"/>
      <c r="G36" s="79"/>
    </row>
    <row r="37" spans="1:7" s="53" customFormat="1" x14ac:dyDescent="0.2">
      <c r="A37" s="79"/>
      <c r="B37" s="79"/>
      <c r="C37" s="79"/>
      <c r="D37" s="79"/>
      <c r="E37" s="79"/>
      <c r="F37" s="79"/>
      <c r="G37" s="79"/>
    </row>
    <row r="38" spans="1:7" s="53" customFormat="1" x14ac:dyDescent="0.2">
      <c r="A38" s="79"/>
      <c r="B38" s="79"/>
      <c r="C38" s="79"/>
      <c r="D38" s="79"/>
      <c r="E38" s="79"/>
      <c r="F38" s="79"/>
      <c r="G38" s="79"/>
    </row>
    <row r="39" spans="1:7" s="53" customFormat="1" x14ac:dyDescent="0.2">
      <c r="A39" s="79"/>
      <c r="B39" s="79"/>
      <c r="C39" s="79"/>
      <c r="D39" s="79"/>
      <c r="E39" s="79"/>
      <c r="F39" s="79"/>
      <c r="G39" s="79"/>
    </row>
    <row r="40" spans="1:7" s="53" customFormat="1" x14ac:dyDescent="0.2">
      <c r="A40" s="110" t="s">
        <v>151</v>
      </c>
      <c r="B40" s="110"/>
      <c r="C40" s="79"/>
      <c r="D40" s="79"/>
      <c r="E40" s="79"/>
      <c r="F40" s="79"/>
      <c r="G40" s="79"/>
    </row>
    <row r="41" spans="1:7" s="53" customFormat="1" x14ac:dyDescent="0.2">
      <c r="A41" s="79"/>
      <c r="B41" s="79"/>
      <c r="C41" s="79"/>
      <c r="D41" s="79"/>
      <c r="E41" s="79"/>
      <c r="F41" s="79"/>
      <c r="G41" s="79"/>
    </row>
    <row r="42" spans="1:7" s="53" customFormat="1" x14ac:dyDescent="0.2">
      <c r="A42" s="7">
        <v>0</v>
      </c>
      <c r="B42" s="8" t="s">
        <v>5</v>
      </c>
      <c r="C42" s="79"/>
      <c r="D42" s="79"/>
      <c r="E42" s="79"/>
      <c r="F42" s="79"/>
      <c r="G42" s="79"/>
    </row>
    <row r="43" spans="1:7" s="53" customFormat="1" x14ac:dyDescent="0.2">
      <c r="A43" s="8" t="s">
        <v>19</v>
      </c>
      <c r="B43" s="8" t="s">
        <v>6</v>
      </c>
      <c r="C43" s="79"/>
      <c r="D43" s="79"/>
      <c r="E43" s="79"/>
      <c r="F43" s="79"/>
      <c r="G43" s="79"/>
    </row>
    <row r="44" spans="1:7" s="53" customFormat="1" x14ac:dyDescent="0.2">
      <c r="A44" s="8" t="s">
        <v>20</v>
      </c>
      <c r="B44" s="8" t="s">
        <v>7</v>
      </c>
      <c r="C44" s="79"/>
      <c r="D44" s="79"/>
      <c r="E44" s="79"/>
      <c r="F44" s="79"/>
      <c r="G44" s="79"/>
    </row>
    <row r="45" spans="1:7" s="53" customFormat="1" x14ac:dyDescent="0.2">
      <c r="A45" s="8" t="s">
        <v>21</v>
      </c>
      <c r="B45" s="8" t="s">
        <v>8</v>
      </c>
      <c r="C45" s="79"/>
      <c r="D45" s="79"/>
      <c r="E45" s="79"/>
      <c r="F45" s="79"/>
      <c r="G45" s="79"/>
    </row>
    <row r="46" spans="1:7" s="53" customFormat="1" x14ac:dyDescent="0.2">
      <c r="A46" s="8" t="s">
        <v>15</v>
      </c>
      <c r="B46" s="8" t="s">
        <v>9</v>
      </c>
      <c r="C46" s="79"/>
      <c r="D46" s="79"/>
      <c r="E46" s="79"/>
      <c r="F46" s="79"/>
      <c r="G46" s="79"/>
    </row>
    <row r="47" spans="1:7" s="53" customFormat="1" x14ac:dyDescent="0.2">
      <c r="A47" s="8" t="s">
        <v>16</v>
      </c>
      <c r="B47" s="8" t="s">
        <v>10</v>
      </c>
      <c r="C47" s="79"/>
      <c r="D47" s="79"/>
      <c r="E47" s="79"/>
      <c r="F47" s="79"/>
      <c r="G47" s="79"/>
    </row>
    <row r="48" spans="1:7" s="53" customFormat="1" x14ac:dyDescent="0.2">
      <c r="A48" s="8" t="s">
        <v>17</v>
      </c>
      <c r="B48" s="8" t="s">
        <v>11</v>
      </c>
      <c r="C48" s="79"/>
      <c r="D48" s="79"/>
      <c r="E48" s="79"/>
      <c r="F48" s="79"/>
      <c r="G48" s="79"/>
    </row>
    <row r="49" spans="1:7" s="53" customFormat="1" x14ac:dyDescent="0.2">
      <c r="A49" s="8" t="s">
        <v>18</v>
      </c>
      <c r="B49" s="8" t="s">
        <v>12</v>
      </c>
      <c r="C49" s="79"/>
      <c r="D49" s="79"/>
      <c r="E49" s="79"/>
      <c r="F49" s="79"/>
      <c r="G49" s="79"/>
    </row>
    <row r="50" spans="1:7" s="53" customFormat="1" x14ac:dyDescent="0.2">
      <c r="A50" s="8" t="s">
        <v>152</v>
      </c>
      <c r="B50" s="8" t="s">
        <v>13</v>
      </c>
      <c r="C50" s="79"/>
      <c r="D50" s="79"/>
      <c r="E50" s="79"/>
      <c r="F50" s="79"/>
      <c r="G50" s="79"/>
    </row>
    <row r="51" spans="1:7" s="53" customFormat="1" x14ac:dyDescent="0.2">
      <c r="A51" s="8" t="s">
        <v>143</v>
      </c>
      <c r="B51" s="8" t="s">
        <v>14</v>
      </c>
      <c r="C51" s="79"/>
      <c r="D51" s="79"/>
      <c r="E51" s="79"/>
      <c r="F51" s="79"/>
      <c r="G51" s="79"/>
    </row>
    <row r="52" spans="1:7" s="53" customFormat="1" x14ac:dyDescent="0.2"/>
    <row r="53" spans="1:7" x14ac:dyDescent="0.2">
      <c r="A53" s="77"/>
      <c r="B53" s="77"/>
      <c r="C53" s="77"/>
      <c r="D53" s="77"/>
      <c r="E53" s="77"/>
      <c r="F53" s="77"/>
      <c r="G53" s="77"/>
    </row>
    <row r="54" spans="1:7" x14ac:dyDescent="0.2">
      <c r="A54" s="77"/>
      <c r="B54" s="77"/>
      <c r="C54" s="77"/>
      <c r="D54" s="77"/>
      <c r="E54" s="77"/>
      <c r="F54" s="77"/>
      <c r="G54" s="77"/>
    </row>
    <row r="55" spans="1:7" x14ac:dyDescent="0.2">
      <c r="A55" s="77"/>
      <c r="B55" s="77"/>
      <c r="C55" s="77"/>
      <c r="D55" s="77"/>
      <c r="E55" s="77"/>
      <c r="F55" s="77"/>
      <c r="G55" s="77"/>
    </row>
    <row r="56" spans="1:7" x14ac:dyDescent="0.2">
      <c r="A56" s="77"/>
      <c r="B56" s="77"/>
      <c r="C56" s="77"/>
      <c r="D56" s="77"/>
      <c r="E56" s="77"/>
      <c r="F56" s="77"/>
      <c r="G56" s="77"/>
    </row>
    <row r="57" spans="1:7" x14ac:dyDescent="0.2">
      <c r="A57" s="77"/>
      <c r="B57" s="77"/>
      <c r="C57" s="77"/>
      <c r="D57" s="77"/>
      <c r="E57" s="77"/>
      <c r="F57" s="77"/>
      <c r="G57" s="77"/>
    </row>
    <row r="58" spans="1:7" x14ac:dyDescent="0.2">
      <c r="A58" s="77"/>
      <c r="B58" s="77"/>
      <c r="C58" s="77"/>
      <c r="D58" s="77"/>
      <c r="E58" s="77"/>
      <c r="F58" s="77"/>
      <c r="G58" s="77"/>
    </row>
    <row r="59" spans="1:7" x14ac:dyDescent="0.2">
      <c r="A59" s="77"/>
      <c r="B59" s="77"/>
      <c r="C59" s="77"/>
      <c r="D59" s="77"/>
      <c r="E59" s="77"/>
      <c r="F59" s="77"/>
      <c r="G59" s="77"/>
    </row>
    <row r="60" spans="1:7" x14ac:dyDescent="0.2">
      <c r="A60" s="77"/>
      <c r="B60" s="77"/>
      <c r="C60" s="77"/>
      <c r="D60" s="77"/>
      <c r="E60" s="77"/>
      <c r="F60" s="77"/>
      <c r="G60" s="77"/>
    </row>
    <row r="61" spans="1:7" x14ac:dyDescent="0.2">
      <c r="A61" s="77"/>
      <c r="B61" s="77"/>
      <c r="C61" s="77"/>
      <c r="D61" s="77"/>
      <c r="E61" s="77"/>
      <c r="F61" s="77"/>
      <c r="G61" s="77"/>
    </row>
    <row r="62" spans="1:7" x14ac:dyDescent="0.2">
      <c r="A62" s="77"/>
      <c r="B62" s="77"/>
      <c r="C62" s="77"/>
      <c r="D62" s="77"/>
      <c r="E62" s="77"/>
      <c r="F62" s="77"/>
      <c r="G62" s="77"/>
    </row>
    <row r="63" spans="1:7" x14ac:dyDescent="0.2">
      <c r="A63" s="77"/>
      <c r="B63" s="77"/>
      <c r="C63" s="77"/>
      <c r="D63" s="77"/>
      <c r="E63" s="77"/>
      <c r="F63" s="77"/>
      <c r="G63" s="77"/>
    </row>
    <row r="64" spans="1:7" x14ac:dyDescent="0.2">
      <c r="A64" s="77"/>
      <c r="B64" s="77"/>
      <c r="C64" s="77"/>
      <c r="D64" s="77"/>
      <c r="E64" s="77"/>
      <c r="F64" s="77"/>
      <c r="G64" s="77"/>
    </row>
    <row r="65" spans="1:7" x14ac:dyDescent="0.2">
      <c r="A65" s="77"/>
      <c r="B65" s="77"/>
      <c r="C65" s="77"/>
      <c r="D65" s="77"/>
      <c r="E65" s="77"/>
      <c r="F65" s="77"/>
      <c r="G65" s="77"/>
    </row>
    <row r="66" spans="1:7" x14ac:dyDescent="0.2">
      <c r="A66" s="77"/>
      <c r="B66" s="77"/>
      <c r="C66" s="77"/>
      <c r="D66" s="77"/>
      <c r="E66" s="77"/>
      <c r="F66" s="77"/>
      <c r="G66" s="77"/>
    </row>
    <row r="67" spans="1:7" x14ac:dyDescent="0.2">
      <c r="A67" s="77"/>
      <c r="B67" s="77"/>
      <c r="C67" s="77"/>
      <c r="D67" s="77"/>
      <c r="E67" s="77"/>
      <c r="F67" s="77"/>
      <c r="G67" s="77"/>
    </row>
    <row r="68" spans="1:7" x14ac:dyDescent="0.2">
      <c r="A68" s="77"/>
      <c r="B68" s="77"/>
      <c r="C68" s="77"/>
      <c r="D68" s="77"/>
      <c r="E68" s="77"/>
      <c r="F68" s="77"/>
      <c r="G68" s="77"/>
    </row>
    <row r="69" spans="1:7" x14ac:dyDescent="0.2">
      <c r="A69" s="77"/>
      <c r="B69" s="77"/>
      <c r="C69" s="77"/>
      <c r="D69" s="77"/>
      <c r="E69" s="77"/>
      <c r="F69" s="77"/>
      <c r="G69" s="77"/>
    </row>
    <row r="70" spans="1:7" x14ac:dyDescent="0.2">
      <c r="A70" s="77"/>
      <c r="B70" s="77"/>
      <c r="C70" s="77"/>
      <c r="D70" s="77"/>
      <c r="E70" s="77"/>
      <c r="F70" s="77"/>
      <c r="G70" s="77"/>
    </row>
    <row r="71" spans="1:7" x14ac:dyDescent="0.2">
      <c r="A71" s="77"/>
      <c r="B71" s="77"/>
      <c r="C71" s="77"/>
      <c r="D71" s="77"/>
      <c r="E71" s="77"/>
      <c r="F71" s="77"/>
      <c r="G71" s="77"/>
    </row>
    <row r="72" spans="1:7" x14ac:dyDescent="0.2">
      <c r="A72" s="77"/>
      <c r="B72" s="77"/>
      <c r="C72" s="77"/>
      <c r="D72" s="77"/>
      <c r="E72" s="77"/>
      <c r="F72" s="77"/>
      <c r="G72" s="77"/>
    </row>
    <row r="73" spans="1:7" x14ac:dyDescent="0.2">
      <c r="A73" s="77"/>
      <c r="B73" s="77"/>
      <c r="C73" s="77"/>
      <c r="D73" s="77"/>
      <c r="E73" s="77"/>
      <c r="F73" s="77"/>
      <c r="G73" s="77"/>
    </row>
    <row r="74" spans="1:7" x14ac:dyDescent="0.2">
      <c r="A74" s="77"/>
      <c r="B74" s="77"/>
      <c r="C74" s="77"/>
      <c r="D74" s="77"/>
      <c r="E74" s="77"/>
      <c r="F74" s="77"/>
      <c r="G74" s="77"/>
    </row>
    <row r="75" spans="1:7" x14ac:dyDescent="0.2">
      <c r="A75" s="77"/>
      <c r="B75" s="77"/>
      <c r="C75" s="77"/>
      <c r="D75" s="77"/>
      <c r="E75" s="77"/>
      <c r="F75" s="77"/>
      <c r="G75" s="77"/>
    </row>
    <row r="76" spans="1:7" x14ac:dyDescent="0.2">
      <c r="A76" s="77"/>
      <c r="B76" s="77"/>
      <c r="C76" s="77"/>
      <c r="D76" s="77"/>
      <c r="E76" s="77"/>
      <c r="F76" s="77"/>
      <c r="G76" s="77"/>
    </row>
    <row r="77" spans="1:7" x14ac:dyDescent="0.2">
      <c r="A77" s="77"/>
      <c r="B77" s="77"/>
      <c r="C77" s="77"/>
      <c r="D77" s="77"/>
      <c r="E77" s="77"/>
      <c r="F77" s="77"/>
      <c r="G77" s="77"/>
    </row>
    <row r="78" spans="1:7" x14ac:dyDescent="0.2">
      <c r="A78" s="77"/>
      <c r="B78" s="77"/>
      <c r="C78" s="77"/>
      <c r="D78" s="77"/>
      <c r="E78" s="77"/>
      <c r="F78" s="77"/>
      <c r="G78" s="77"/>
    </row>
    <row r="79" spans="1:7" x14ac:dyDescent="0.2">
      <c r="A79" s="77"/>
      <c r="B79" s="77"/>
      <c r="C79" s="77"/>
      <c r="D79" s="77"/>
      <c r="E79" s="77"/>
      <c r="F79" s="77"/>
      <c r="G79" s="77"/>
    </row>
    <row r="80" spans="1:7" x14ac:dyDescent="0.2">
      <c r="A80" s="77"/>
      <c r="B80" s="77"/>
      <c r="C80" s="77"/>
      <c r="D80" s="77"/>
      <c r="E80" s="77"/>
      <c r="F80" s="77"/>
      <c r="G80" s="77"/>
    </row>
    <row r="81" spans="1:7" x14ac:dyDescent="0.2">
      <c r="A81" s="77"/>
      <c r="B81" s="77"/>
      <c r="C81" s="77"/>
      <c r="D81" s="77"/>
      <c r="E81" s="77"/>
      <c r="F81" s="77"/>
      <c r="G81" s="77"/>
    </row>
    <row r="82" spans="1:7" x14ac:dyDescent="0.2">
      <c r="A82" s="77"/>
      <c r="B82" s="77"/>
      <c r="C82" s="77"/>
      <c r="D82" s="77"/>
      <c r="E82" s="77"/>
      <c r="F82" s="77"/>
      <c r="G82" s="77"/>
    </row>
    <row r="83" spans="1:7" x14ac:dyDescent="0.2">
      <c r="A83" s="77"/>
      <c r="B83" s="77"/>
      <c r="C83" s="77"/>
      <c r="D83" s="77"/>
      <c r="E83" s="77"/>
      <c r="F83" s="77"/>
      <c r="G83" s="77"/>
    </row>
    <row r="84" spans="1:7" x14ac:dyDescent="0.2">
      <c r="A84" s="77"/>
      <c r="B84" s="77"/>
      <c r="C84" s="77"/>
      <c r="D84" s="77"/>
      <c r="E84" s="77"/>
      <c r="F84" s="77"/>
      <c r="G84" s="77"/>
    </row>
    <row r="85" spans="1:7" x14ac:dyDescent="0.2">
      <c r="A85" s="77"/>
      <c r="B85" s="77"/>
      <c r="C85" s="77"/>
      <c r="D85" s="77"/>
      <c r="E85" s="77"/>
      <c r="F85" s="77"/>
      <c r="G85" s="77"/>
    </row>
    <row r="86" spans="1:7" x14ac:dyDescent="0.2">
      <c r="A86" s="77"/>
      <c r="B86" s="77"/>
      <c r="C86" s="77"/>
      <c r="D86" s="77"/>
      <c r="E86" s="77"/>
      <c r="F86" s="77"/>
      <c r="G86" s="77"/>
    </row>
    <row r="87" spans="1:7" x14ac:dyDescent="0.2">
      <c r="A87" s="77"/>
      <c r="B87" s="77"/>
      <c r="C87" s="77"/>
      <c r="D87" s="77"/>
      <c r="E87" s="77"/>
      <c r="F87" s="77"/>
      <c r="G87" s="77"/>
    </row>
    <row r="88" spans="1:7" x14ac:dyDescent="0.2">
      <c r="A88" s="77"/>
      <c r="B88" s="77"/>
      <c r="C88" s="77"/>
      <c r="D88" s="77"/>
      <c r="E88" s="77"/>
      <c r="F88" s="77"/>
      <c r="G88" s="77"/>
    </row>
    <row r="89" spans="1:7" x14ac:dyDescent="0.2">
      <c r="A89" s="77"/>
      <c r="B89" s="77"/>
      <c r="C89" s="77"/>
      <c r="D89" s="77"/>
      <c r="E89" s="77"/>
      <c r="F89" s="77"/>
      <c r="G89" s="77"/>
    </row>
    <row r="90" spans="1:7" x14ac:dyDescent="0.2">
      <c r="A90" s="77"/>
      <c r="B90" s="77"/>
      <c r="C90" s="77"/>
      <c r="D90" s="77"/>
      <c r="E90" s="77"/>
      <c r="F90" s="77"/>
      <c r="G90" s="77"/>
    </row>
    <row r="91" spans="1:7" x14ac:dyDescent="0.2">
      <c r="A91" s="77"/>
      <c r="B91" s="77"/>
      <c r="C91" s="77"/>
      <c r="D91" s="77"/>
      <c r="E91" s="77"/>
      <c r="F91" s="77"/>
      <c r="G91" s="77"/>
    </row>
    <row r="92" spans="1:7" x14ac:dyDescent="0.2">
      <c r="A92" s="77"/>
      <c r="B92" s="77"/>
      <c r="C92" s="77"/>
      <c r="D92" s="77"/>
      <c r="E92" s="77"/>
      <c r="F92" s="77"/>
      <c r="G92" s="77"/>
    </row>
    <row r="93" spans="1:7" x14ac:dyDescent="0.2">
      <c r="A93" s="77"/>
      <c r="B93" s="77"/>
      <c r="C93" s="77"/>
      <c r="D93" s="77"/>
      <c r="E93" s="77"/>
      <c r="F93" s="77"/>
      <c r="G93" s="77"/>
    </row>
    <row r="94" spans="1:7" x14ac:dyDescent="0.2">
      <c r="A94" s="77"/>
      <c r="B94" s="77"/>
      <c r="C94" s="77"/>
      <c r="D94" s="77"/>
      <c r="E94" s="77"/>
      <c r="F94" s="77"/>
      <c r="G94" s="77"/>
    </row>
    <row r="95" spans="1:7" x14ac:dyDescent="0.2">
      <c r="A95" s="77"/>
      <c r="B95" s="77"/>
      <c r="C95" s="77"/>
      <c r="D95" s="77"/>
      <c r="E95" s="77"/>
      <c r="F95" s="77"/>
      <c r="G95" s="77"/>
    </row>
    <row r="96" spans="1:7" x14ac:dyDescent="0.2">
      <c r="A96" s="77"/>
      <c r="B96" s="77"/>
      <c r="C96" s="77"/>
      <c r="D96" s="77"/>
      <c r="E96" s="77"/>
      <c r="F96" s="77"/>
      <c r="G96" s="77"/>
    </row>
    <row r="97" spans="1:7" x14ac:dyDescent="0.2">
      <c r="A97" s="77"/>
      <c r="B97" s="77"/>
      <c r="C97" s="77"/>
      <c r="D97" s="77"/>
      <c r="E97" s="77"/>
      <c r="F97" s="77"/>
      <c r="G97" s="77"/>
    </row>
    <row r="98" spans="1:7" x14ac:dyDescent="0.2">
      <c r="A98" s="77"/>
      <c r="B98" s="77"/>
      <c r="C98" s="77"/>
      <c r="D98" s="77"/>
      <c r="E98" s="77"/>
      <c r="F98" s="77"/>
      <c r="G98" s="77"/>
    </row>
    <row r="99" spans="1:7" x14ac:dyDescent="0.2">
      <c r="A99" s="77"/>
      <c r="B99" s="77"/>
      <c r="C99" s="77"/>
      <c r="D99" s="77"/>
      <c r="E99" s="77"/>
      <c r="F99" s="77"/>
      <c r="G99" s="77"/>
    </row>
    <row r="100" spans="1:7" x14ac:dyDescent="0.2">
      <c r="A100" s="77"/>
      <c r="B100" s="77"/>
      <c r="C100" s="77"/>
      <c r="D100" s="77"/>
      <c r="E100" s="77"/>
      <c r="F100" s="77"/>
      <c r="G100" s="77"/>
    </row>
    <row r="101" spans="1:7" x14ac:dyDescent="0.2">
      <c r="A101" s="77"/>
      <c r="B101" s="77"/>
      <c r="C101" s="77"/>
      <c r="D101" s="77"/>
      <c r="E101" s="77"/>
      <c r="F101" s="77"/>
      <c r="G101" s="77"/>
    </row>
    <row r="102" spans="1:7" x14ac:dyDescent="0.2">
      <c r="A102" s="77"/>
      <c r="B102" s="77"/>
      <c r="C102" s="77"/>
      <c r="D102" s="77"/>
      <c r="E102" s="77"/>
      <c r="F102" s="77"/>
      <c r="G102" s="77"/>
    </row>
    <row r="103" spans="1:7" x14ac:dyDescent="0.2">
      <c r="A103" s="77"/>
      <c r="B103" s="77"/>
      <c r="C103" s="77"/>
      <c r="D103" s="77"/>
      <c r="E103" s="77"/>
      <c r="F103" s="77"/>
      <c r="G103" s="77"/>
    </row>
    <row r="104" spans="1:7" x14ac:dyDescent="0.2">
      <c r="A104" s="77"/>
      <c r="B104" s="77"/>
      <c r="C104" s="77"/>
      <c r="D104" s="77"/>
      <c r="E104" s="77"/>
      <c r="F104" s="77"/>
      <c r="G104" s="77"/>
    </row>
    <row r="105" spans="1:7" x14ac:dyDescent="0.2">
      <c r="A105" s="77"/>
      <c r="B105" s="77"/>
      <c r="C105" s="77"/>
      <c r="D105" s="77"/>
      <c r="E105" s="77"/>
      <c r="F105" s="77"/>
      <c r="G105" s="77"/>
    </row>
    <row r="106" spans="1:7" x14ac:dyDescent="0.2">
      <c r="A106" s="77"/>
      <c r="B106" s="77"/>
      <c r="C106" s="77"/>
      <c r="D106" s="77"/>
      <c r="E106" s="77"/>
      <c r="F106" s="77"/>
      <c r="G106" s="77"/>
    </row>
    <row r="107" spans="1:7" x14ac:dyDescent="0.2">
      <c r="A107" s="77"/>
      <c r="B107" s="77"/>
      <c r="C107" s="77"/>
      <c r="D107" s="77"/>
      <c r="E107" s="77"/>
      <c r="F107" s="77"/>
      <c r="G107" s="77"/>
    </row>
    <row r="108" spans="1:7" x14ac:dyDescent="0.2">
      <c r="A108" s="77"/>
      <c r="B108" s="77"/>
      <c r="C108" s="77"/>
      <c r="D108" s="77"/>
      <c r="E108" s="77"/>
      <c r="F108" s="77"/>
      <c r="G108" s="77"/>
    </row>
    <row r="109" spans="1:7" x14ac:dyDescent="0.2">
      <c r="A109" s="77"/>
      <c r="B109" s="77"/>
      <c r="C109" s="77"/>
      <c r="D109" s="77"/>
      <c r="E109" s="77"/>
      <c r="F109" s="77"/>
      <c r="G109" s="77"/>
    </row>
    <row r="110" spans="1:7" x14ac:dyDescent="0.2">
      <c r="A110" s="77"/>
      <c r="B110" s="77"/>
      <c r="C110" s="77"/>
      <c r="D110" s="77"/>
      <c r="E110" s="77"/>
      <c r="F110" s="77"/>
      <c r="G110" s="77"/>
    </row>
    <row r="111" spans="1:7" x14ac:dyDescent="0.2">
      <c r="A111" s="77"/>
      <c r="B111" s="77"/>
      <c r="C111" s="77"/>
      <c r="D111" s="77"/>
      <c r="E111" s="77"/>
      <c r="F111" s="77"/>
      <c r="G111" s="77"/>
    </row>
    <row r="112" spans="1:7" x14ac:dyDescent="0.2">
      <c r="A112" s="77"/>
      <c r="B112" s="77"/>
      <c r="C112" s="77"/>
      <c r="D112" s="77"/>
      <c r="E112" s="77"/>
      <c r="F112" s="77"/>
      <c r="G112" s="77"/>
    </row>
    <row r="113" spans="1:7" x14ac:dyDescent="0.2">
      <c r="A113" s="77"/>
      <c r="B113" s="77"/>
      <c r="C113" s="77"/>
      <c r="D113" s="77"/>
      <c r="E113" s="77"/>
      <c r="F113" s="77"/>
      <c r="G113" s="77"/>
    </row>
    <row r="114" spans="1:7" x14ac:dyDescent="0.2">
      <c r="A114" s="77"/>
      <c r="B114" s="77"/>
      <c r="C114" s="77"/>
      <c r="D114" s="77"/>
      <c r="E114" s="77"/>
      <c r="F114" s="77"/>
      <c r="G114" s="77"/>
    </row>
    <row r="115" spans="1:7" x14ac:dyDescent="0.2">
      <c r="A115" s="77"/>
      <c r="B115" s="77"/>
      <c r="C115" s="77"/>
      <c r="D115" s="77"/>
      <c r="E115" s="77"/>
      <c r="F115" s="77"/>
      <c r="G115" s="77"/>
    </row>
    <row r="116" spans="1:7" x14ac:dyDescent="0.2">
      <c r="A116" s="77"/>
      <c r="B116" s="77"/>
      <c r="C116" s="77"/>
      <c r="D116" s="77"/>
      <c r="E116" s="77"/>
      <c r="F116" s="77"/>
      <c r="G116" s="77"/>
    </row>
    <row r="117" spans="1:7" x14ac:dyDescent="0.2">
      <c r="A117" s="77"/>
      <c r="B117" s="77"/>
      <c r="C117" s="77"/>
      <c r="D117" s="77"/>
      <c r="E117" s="77"/>
      <c r="F117" s="77"/>
      <c r="G117" s="77"/>
    </row>
    <row r="118" spans="1:7" x14ac:dyDescent="0.2">
      <c r="A118" s="77"/>
      <c r="B118" s="77"/>
      <c r="C118" s="77"/>
      <c r="D118" s="77"/>
      <c r="E118" s="77"/>
      <c r="F118" s="77"/>
      <c r="G118" s="77"/>
    </row>
    <row r="119" spans="1:7" x14ac:dyDescent="0.2">
      <c r="A119" s="77"/>
      <c r="B119" s="77"/>
      <c r="C119" s="77"/>
      <c r="D119" s="77"/>
      <c r="E119" s="77"/>
      <c r="F119" s="77"/>
      <c r="G119" s="77"/>
    </row>
    <row r="120" spans="1:7" x14ac:dyDescent="0.2">
      <c r="A120" s="77"/>
      <c r="B120" s="77"/>
      <c r="C120" s="77"/>
      <c r="D120" s="77"/>
      <c r="E120" s="77"/>
      <c r="F120" s="77"/>
      <c r="G120" s="77"/>
    </row>
    <row r="121" spans="1:7" x14ac:dyDescent="0.2">
      <c r="A121" s="77"/>
      <c r="B121" s="77"/>
      <c r="C121" s="77"/>
      <c r="D121" s="77"/>
      <c r="E121" s="77"/>
      <c r="F121" s="77"/>
      <c r="G121" s="77"/>
    </row>
    <row r="122" spans="1:7" x14ac:dyDescent="0.2">
      <c r="A122" s="77"/>
      <c r="B122" s="77"/>
      <c r="C122" s="77"/>
      <c r="D122" s="77"/>
      <c r="E122" s="77"/>
      <c r="F122" s="77"/>
      <c r="G122" s="77"/>
    </row>
    <row r="123" spans="1:7" x14ac:dyDescent="0.2">
      <c r="A123" s="77"/>
      <c r="B123" s="77"/>
      <c r="C123" s="77"/>
      <c r="D123" s="77"/>
      <c r="E123" s="77"/>
      <c r="F123" s="77"/>
      <c r="G123" s="77"/>
    </row>
    <row r="124" spans="1:7" x14ac:dyDescent="0.2">
      <c r="A124" s="77"/>
      <c r="B124" s="77"/>
      <c r="C124" s="77"/>
      <c r="D124" s="77"/>
      <c r="E124" s="77"/>
      <c r="F124" s="77"/>
      <c r="G124" s="77"/>
    </row>
    <row r="125" spans="1:7" x14ac:dyDescent="0.2">
      <c r="A125" s="77"/>
      <c r="B125" s="77"/>
      <c r="C125" s="77"/>
      <c r="D125" s="77"/>
      <c r="E125" s="77"/>
      <c r="F125" s="77"/>
      <c r="G125" s="77"/>
    </row>
    <row r="126" spans="1:7" x14ac:dyDescent="0.2">
      <c r="A126" s="77"/>
      <c r="B126" s="77"/>
      <c r="C126" s="77"/>
      <c r="D126" s="77"/>
      <c r="E126" s="77"/>
      <c r="F126" s="77"/>
      <c r="G126" s="77"/>
    </row>
    <row r="127" spans="1:7" x14ac:dyDescent="0.2">
      <c r="A127" s="77"/>
      <c r="B127" s="77"/>
      <c r="C127" s="77"/>
      <c r="D127" s="77"/>
      <c r="E127" s="77"/>
      <c r="F127" s="77"/>
      <c r="G127" s="77"/>
    </row>
    <row r="128" spans="1:7" x14ac:dyDescent="0.2">
      <c r="A128" s="77"/>
      <c r="B128" s="77"/>
      <c r="C128" s="77"/>
      <c r="D128" s="77"/>
      <c r="E128" s="77"/>
      <c r="F128" s="77"/>
      <c r="G128" s="77"/>
    </row>
    <row r="129" spans="1:7" x14ac:dyDescent="0.2">
      <c r="A129" s="77"/>
      <c r="B129" s="77"/>
      <c r="C129" s="77"/>
      <c r="D129" s="77"/>
      <c r="E129" s="77"/>
      <c r="F129" s="77"/>
      <c r="G129" s="77"/>
    </row>
    <row r="130" spans="1:7" x14ac:dyDescent="0.2">
      <c r="A130" s="77"/>
      <c r="B130" s="77"/>
      <c r="C130" s="77"/>
      <c r="D130" s="77"/>
      <c r="E130" s="77"/>
      <c r="F130" s="77"/>
      <c r="G130" s="77"/>
    </row>
    <row r="131" spans="1:7" x14ac:dyDescent="0.2">
      <c r="A131" s="77"/>
      <c r="B131" s="77"/>
      <c r="C131" s="77"/>
      <c r="D131" s="77"/>
      <c r="E131" s="77"/>
      <c r="F131" s="77"/>
      <c r="G131" s="77"/>
    </row>
    <row r="132" spans="1:7" x14ac:dyDescent="0.2">
      <c r="A132" s="77"/>
      <c r="B132" s="77"/>
      <c r="C132" s="77"/>
      <c r="D132" s="77"/>
      <c r="E132" s="77"/>
      <c r="F132" s="77"/>
      <c r="G132" s="77"/>
    </row>
    <row r="133" spans="1:7" x14ac:dyDescent="0.2">
      <c r="A133" s="77"/>
      <c r="B133" s="77"/>
      <c r="C133" s="77"/>
      <c r="D133" s="77"/>
      <c r="E133" s="77"/>
      <c r="F133" s="77"/>
      <c r="G133" s="77"/>
    </row>
    <row r="134" spans="1:7" x14ac:dyDescent="0.2">
      <c r="A134" s="77"/>
      <c r="B134" s="77"/>
      <c r="C134" s="77"/>
      <c r="D134" s="77"/>
      <c r="E134" s="77"/>
      <c r="F134" s="77"/>
      <c r="G134" s="77"/>
    </row>
    <row r="135" spans="1:7" x14ac:dyDescent="0.2">
      <c r="A135" s="77"/>
      <c r="B135" s="77"/>
      <c r="C135" s="77"/>
      <c r="D135" s="77"/>
      <c r="E135" s="77"/>
      <c r="F135" s="77"/>
      <c r="G135" s="77"/>
    </row>
    <row r="136" spans="1:7" x14ac:dyDescent="0.2">
      <c r="A136" s="77"/>
      <c r="B136" s="77"/>
      <c r="C136" s="77"/>
      <c r="D136" s="77"/>
      <c r="E136" s="77"/>
      <c r="F136" s="77"/>
      <c r="G136" s="77"/>
    </row>
    <row r="137" spans="1:7" x14ac:dyDescent="0.2">
      <c r="A137" s="77"/>
      <c r="B137" s="77"/>
      <c r="C137" s="77"/>
      <c r="D137" s="77"/>
      <c r="E137" s="77"/>
      <c r="F137" s="77"/>
      <c r="G137" s="77"/>
    </row>
    <row r="138" spans="1:7" x14ac:dyDescent="0.2">
      <c r="A138" s="77"/>
      <c r="B138" s="77"/>
      <c r="C138" s="77"/>
      <c r="D138" s="77"/>
      <c r="E138" s="77"/>
      <c r="F138" s="77"/>
      <c r="G138" s="77"/>
    </row>
    <row r="139" spans="1:7" x14ac:dyDescent="0.2">
      <c r="A139" s="77"/>
      <c r="B139" s="77"/>
      <c r="C139" s="77"/>
      <c r="D139" s="77"/>
      <c r="E139" s="77"/>
      <c r="F139" s="77"/>
      <c r="G139" s="77"/>
    </row>
    <row r="140" spans="1:7" x14ac:dyDescent="0.2">
      <c r="A140" s="77"/>
      <c r="B140" s="77"/>
      <c r="C140" s="77"/>
      <c r="D140" s="77"/>
      <c r="E140" s="77"/>
      <c r="F140" s="77"/>
      <c r="G140" s="77"/>
    </row>
    <row r="141" spans="1:7" x14ac:dyDescent="0.2">
      <c r="A141" s="77"/>
      <c r="B141" s="77"/>
      <c r="C141" s="77"/>
      <c r="D141" s="77"/>
      <c r="E141" s="77"/>
      <c r="F141" s="77"/>
      <c r="G141" s="77"/>
    </row>
    <row r="142" spans="1:7" x14ac:dyDescent="0.2">
      <c r="A142" s="77"/>
      <c r="B142" s="77"/>
      <c r="C142" s="77"/>
      <c r="D142" s="77"/>
      <c r="E142" s="77"/>
      <c r="F142" s="77"/>
      <c r="G142" s="77"/>
    </row>
    <row r="143" spans="1:7" x14ac:dyDescent="0.2">
      <c r="A143" s="77"/>
      <c r="B143" s="77"/>
      <c r="C143" s="77"/>
      <c r="D143" s="77"/>
      <c r="E143" s="77"/>
      <c r="F143" s="77"/>
      <c r="G143" s="77"/>
    </row>
    <row r="144" spans="1:7" x14ac:dyDescent="0.2">
      <c r="A144" s="77"/>
      <c r="B144" s="77"/>
      <c r="C144" s="77"/>
      <c r="D144" s="77"/>
      <c r="E144" s="77"/>
      <c r="F144" s="77"/>
      <c r="G144" s="77"/>
    </row>
    <row r="145" spans="1:7" x14ac:dyDescent="0.2">
      <c r="A145" s="77"/>
      <c r="B145" s="77"/>
      <c r="C145" s="77"/>
      <c r="D145" s="77"/>
      <c r="E145" s="77"/>
      <c r="F145" s="77"/>
      <c r="G145" s="77"/>
    </row>
    <row r="146" spans="1:7" x14ac:dyDescent="0.2">
      <c r="A146" s="77"/>
      <c r="B146" s="77"/>
      <c r="C146" s="77"/>
      <c r="D146" s="77"/>
      <c r="E146" s="77"/>
      <c r="F146" s="77"/>
      <c r="G146" s="77"/>
    </row>
    <row r="147" spans="1:7" x14ac:dyDescent="0.2">
      <c r="A147" s="77"/>
      <c r="B147" s="77"/>
      <c r="C147" s="77"/>
      <c r="D147" s="77"/>
      <c r="E147" s="77"/>
      <c r="F147" s="77"/>
      <c r="G147" s="77"/>
    </row>
    <row r="148" spans="1:7" x14ac:dyDescent="0.2">
      <c r="A148" s="77"/>
      <c r="B148" s="77"/>
      <c r="C148" s="77"/>
      <c r="D148" s="77"/>
      <c r="E148" s="77"/>
      <c r="F148" s="77"/>
      <c r="G148" s="77"/>
    </row>
    <row r="149" spans="1:7" x14ac:dyDescent="0.2">
      <c r="A149" s="77"/>
      <c r="B149" s="77"/>
      <c r="C149" s="77"/>
      <c r="D149" s="77"/>
      <c r="E149" s="77"/>
      <c r="F149" s="77"/>
      <c r="G149" s="77"/>
    </row>
    <row r="150" spans="1:7" x14ac:dyDescent="0.2">
      <c r="A150" s="77"/>
      <c r="B150" s="77"/>
      <c r="C150" s="77"/>
      <c r="D150" s="77"/>
      <c r="E150" s="77"/>
      <c r="F150" s="77"/>
      <c r="G150" s="77"/>
    </row>
    <row r="151" spans="1:7" x14ac:dyDescent="0.2">
      <c r="A151" s="77"/>
      <c r="B151" s="77"/>
      <c r="C151" s="77"/>
      <c r="D151" s="77"/>
      <c r="E151" s="77"/>
      <c r="F151" s="77"/>
      <c r="G151" s="77"/>
    </row>
    <row r="152" spans="1:7" x14ac:dyDescent="0.2">
      <c r="A152" s="77"/>
      <c r="B152" s="77"/>
      <c r="C152" s="77"/>
      <c r="D152" s="77"/>
      <c r="E152" s="77"/>
      <c r="F152" s="77"/>
      <c r="G152" s="77"/>
    </row>
    <row r="153" spans="1:7" x14ac:dyDescent="0.2">
      <c r="A153" s="77"/>
      <c r="B153" s="77"/>
      <c r="C153" s="77"/>
      <c r="D153" s="77"/>
      <c r="E153" s="77"/>
      <c r="F153" s="77"/>
      <c r="G153" s="77"/>
    </row>
    <row r="154" spans="1:7" x14ac:dyDescent="0.2">
      <c r="A154" s="77"/>
      <c r="B154" s="77"/>
      <c r="C154" s="77"/>
      <c r="D154" s="77"/>
      <c r="E154" s="77"/>
      <c r="F154" s="77"/>
      <c r="G154" s="77"/>
    </row>
    <row r="155" spans="1:7" x14ac:dyDescent="0.2">
      <c r="A155" s="77"/>
      <c r="B155" s="77"/>
      <c r="C155" s="77"/>
      <c r="D155" s="77"/>
      <c r="E155" s="77"/>
      <c r="F155" s="77"/>
      <c r="G155" s="77"/>
    </row>
    <row r="156" spans="1:7" x14ac:dyDescent="0.2">
      <c r="A156" s="77"/>
      <c r="B156" s="77"/>
      <c r="C156" s="77"/>
      <c r="D156" s="77"/>
      <c r="E156" s="77"/>
      <c r="F156" s="77"/>
      <c r="G156" s="77"/>
    </row>
    <row r="157" spans="1:7" x14ac:dyDescent="0.2">
      <c r="A157" s="77"/>
      <c r="B157" s="77"/>
      <c r="C157" s="77"/>
      <c r="D157" s="77"/>
      <c r="E157" s="77"/>
      <c r="F157" s="77"/>
      <c r="G157" s="77"/>
    </row>
    <row r="158" spans="1:7" x14ac:dyDescent="0.2">
      <c r="A158" s="77"/>
      <c r="B158" s="77"/>
      <c r="C158" s="77"/>
      <c r="D158" s="77"/>
      <c r="E158" s="77"/>
      <c r="F158" s="77"/>
      <c r="G158" s="77"/>
    </row>
    <row r="159" spans="1:7" x14ac:dyDescent="0.2">
      <c r="A159" s="77"/>
      <c r="B159" s="77"/>
      <c r="C159" s="77"/>
      <c r="D159" s="77"/>
      <c r="E159" s="77"/>
      <c r="F159" s="77"/>
      <c r="G159" s="77"/>
    </row>
    <row r="160" spans="1:7" x14ac:dyDescent="0.2">
      <c r="A160" s="77"/>
      <c r="B160" s="77"/>
      <c r="C160" s="77"/>
      <c r="D160" s="77"/>
      <c r="E160" s="77"/>
      <c r="F160" s="77"/>
      <c r="G160" s="77"/>
    </row>
    <row r="161" spans="1:7" x14ac:dyDescent="0.2">
      <c r="A161" s="77"/>
      <c r="B161" s="77"/>
      <c r="C161" s="77"/>
      <c r="D161" s="77"/>
      <c r="E161" s="77"/>
      <c r="F161" s="77"/>
      <c r="G161" s="77"/>
    </row>
    <row r="162" spans="1:7" x14ac:dyDescent="0.2">
      <c r="A162" s="77"/>
      <c r="B162" s="77"/>
      <c r="C162" s="77"/>
      <c r="D162" s="77"/>
      <c r="E162" s="77"/>
      <c r="F162" s="77"/>
      <c r="G162" s="77"/>
    </row>
    <row r="163" spans="1:7" x14ac:dyDescent="0.2">
      <c r="A163" s="77"/>
      <c r="B163" s="77"/>
      <c r="C163" s="77"/>
      <c r="D163" s="77"/>
      <c r="E163" s="77"/>
      <c r="F163" s="77"/>
      <c r="G163" s="77"/>
    </row>
    <row r="164" spans="1:7" x14ac:dyDescent="0.2">
      <c r="A164" s="77"/>
      <c r="B164" s="77"/>
      <c r="C164" s="77"/>
      <c r="D164" s="77"/>
      <c r="E164" s="77"/>
      <c r="F164" s="77"/>
      <c r="G164" s="77"/>
    </row>
    <row r="165" spans="1:7" x14ac:dyDescent="0.2">
      <c r="A165" s="77"/>
      <c r="B165" s="77"/>
      <c r="C165" s="77"/>
      <c r="D165" s="77"/>
      <c r="E165" s="77"/>
      <c r="F165" s="77"/>
      <c r="G165" s="77"/>
    </row>
    <row r="166" spans="1:7" x14ac:dyDescent="0.2">
      <c r="A166" s="77"/>
      <c r="B166" s="77"/>
      <c r="C166" s="77"/>
      <c r="D166" s="77"/>
      <c r="E166" s="77"/>
      <c r="F166" s="77"/>
      <c r="G166" s="77"/>
    </row>
    <row r="167" spans="1:7" x14ac:dyDescent="0.2">
      <c r="A167" s="77"/>
      <c r="B167" s="77"/>
      <c r="C167" s="77"/>
      <c r="D167" s="77"/>
      <c r="E167" s="77"/>
      <c r="F167" s="77"/>
      <c r="G167" s="77"/>
    </row>
    <row r="168" spans="1:7" x14ac:dyDescent="0.2">
      <c r="A168" s="77"/>
      <c r="B168" s="77"/>
      <c r="C168" s="77"/>
      <c r="D168" s="77"/>
      <c r="E168" s="77"/>
      <c r="F168" s="77"/>
      <c r="G168" s="77"/>
    </row>
    <row r="169" spans="1:7" x14ac:dyDescent="0.2">
      <c r="A169" s="77"/>
      <c r="B169" s="77"/>
      <c r="C169" s="77"/>
      <c r="D169" s="77"/>
      <c r="E169" s="77"/>
      <c r="F169" s="77"/>
      <c r="G169" s="77"/>
    </row>
    <row r="170" spans="1:7" x14ac:dyDescent="0.2">
      <c r="A170" s="77"/>
      <c r="B170" s="77"/>
      <c r="C170" s="77"/>
      <c r="D170" s="77"/>
      <c r="E170" s="77"/>
      <c r="F170" s="77"/>
      <c r="G170" s="77"/>
    </row>
    <row r="171" spans="1:7" x14ac:dyDescent="0.2">
      <c r="A171" s="77"/>
      <c r="B171" s="77"/>
      <c r="C171" s="77"/>
      <c r="D171" s="77"/>
      <c r="E171" s="77"/>
      <c r="F171" s="77"/>
      <c r="G171" s="77"/>
    </row>
    <row r="172" spans="1:7" x14ac:dyDescent="0.2">
      <c r="A172" s="77"/>
      <c r="B172" s="77"/>
      <c r="C172" s="77"/>
      <c r="D172" s="77"/>
      <c r="E172" s="77"/>
      <c r="F172" s="77"/>
      <c r="G172" s="77"/>
    </row>
    <row r="173" spans="1:7" x14ac:dyDescent="0.2">
      <c r="A173" s="77"/>
      <c r="B173" s="77"/>
      <c r="C173" s="77"/>
      <c r="D173" s="77"/>
      <c r="E173" s="77"/>
      <c r="F173" s="77"/>
      <c r="G173" s="77"/>
    </row>
    <row r="174" spans="1:7" x14ac:dyDescent="0.2">
      <c r="A174" s="77"/>
      <c r="B174" s="77"/>
      <c r="C174" s="77"/>
      <c r="D174" s="77"/>
      <c r="E174" s="77"/>
      <c r="F174" s="77"/>
      <c r="G174" s="77"/>
    </row>
  </sheetData>
  <mergeCells count="18">
    <mergeCell ref="A29:G29"/>
    <mergeCell ref="A40:B40"/>
    <mergeCell ref="B22:C22"/>
    <mergeCell ref="B23:C23"/>
    <mergeCell ref="B24:C24"/>
    <mergeCell ref="A28:G28"/>
    <mergeCell ref="A1:G1"/>
    <mergeCell ref="A3:G3"/>
    <mergeCell ref="A4:G4"/>
    <mergeCell ref="A7:G7"/>
    <mergeCell ref="A20:B20"/>
    <mergeCell ref="B18:D18"/>
    <mergeCell ref="A8:G8"/>
    <mergeCell ref="A11:G11"/>
    <mergeCell ref="A14:C14"/>
    <mergeCell ref="A16:C16"/>
    <mergeCell ref="B17:C17"/>
    <mergeCell ref="A10:G10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1" spans="1:7" x14ac:dyDescent="0.2">
      <c r="A1" s="119" t="s">
        <v>161</v>
      </c>
      <c r="B1" s="119"/>
      <c r="C1" s="119"/>
      <c r="D1" s="119"/>
      <c r="E1" s="119"/>
      <c r="F1" s="119"/>
      <c r="G1" s="119"/>
    </row>
    <row r="3" spans="1:7" s="9" customFormat="1" ht="26.25" customHeight="1" x14ac:dyDescent="0.2">
      <c r="A3" s="127" t="s">
        <v>136</v>
      </c>
      <c r="B3" s="92" t="s">
        <v>108</v>
      </c>
      <c r="C3" s="92" t="s">
        <v>109</v>
      </c>
      <c r="D3" s="92" t="s">
        <v>110</v>
      </c>
      <c r="E3" s="122" t="s">
        <v>172</v>
      </c>
      <c r="F3" s="123"/>
      <c r="G3" s="124"/>
    </row>
    <row r="4" spans="1:7" s="9" customFormat="1" ht="18" customHeight="1" x14ac:dyDescent="0.2">
      <c r="A4" s="128"/>
      <c r="B4" s="120" t="s">
        <v>173</v>
      </c>
      <c r="C4" s="121"/>
      <c r="D4" s="121"/>
      <c r="E4" s="37" t="s">
        <v>173</v>
      </c>
      <c r="F4" s="37" t="s">
        <v>186</v>
      </c>
      <c r="G4" s="125" t="s">
        <v>162</v>
      </c>
    </row>
    <row r="5" spans="1:7" s="9" customFormat="1" ht="17.25" customHeight="1" x14ac:dyDescent="0.2">
      <c r="A5" s="129"/>
      <c r="B5" s="120" t="s">
        <v>114</v>
      </c>
      <c r="C5" s="121"/>
      <c r="D5" s="121"/>
      <c r="E5" s="121"/>
      <c r="F5" s="121"/>
      <c r="G5" s="126"/>
    </row>
    <row r="6" spans="1:7" s="9" customFormat="1" ht="12" customHeight="1" x14ac:dyDescent="0.2">
      <c r="A6" s="74"/>
    </row>
    <row r="7" spans="1:7" s="9" customFormat="1" ht="12" customHeight="1" x14ac:dyDescent="0.2">
      <c r="A7" s="38" t="s">
        <v>22</v>
      </c>
      <c r="B7" s="93">
        <v>232.33131499999999</v>
      </c>
      <c r="C7" s="93">
        <v>223.57466400000001</v>
      </c>
      <c r="D7" s="93">
        <v>208.075378</v>
      </c>
      <c r="E7" s="93">
        <v>2602.8867879999998</v>
      </c>
      <c r="F7" s="93">
        <v>2900.5773039999999</v>
      </c>
      <c r="G7" s="94">
        <f>IF(AND(F7&gt;0,E7&gt;0),(E7/F7%)-100,"x  ")</f>
        <v>-10.263147118660626</v>
      </c>
    </row>
    <row r="8" spans="1:7" s="9" customFormat="1" ht="12" x14ac:dyDescent="0.2">
      <c r="A8" s="39" t="s">
        <v>23</v>
      </c>
    </row>
    <row r="9" spans="1:7" s="9" customFormat="1" ht="12" x14ac:dyDescent="0.2">
      <c r="A9" s="40" t="s">
        <v>24</v>
      </c>
      <c r="B9" s="93">
        <v>1.1693180000000001</v>
      </c>
      <c r="C9" s="93">
        <v>2.5715810000000001</v>
      </c>
      <c r="D9" s="93">
        <v>2.2529889999999999</v>
      </c>
      <c r="E9" s="93">
        <v>23.185936999999999</v>
      </c>
      <c r="F9" s="93">
        <v>40.130502</v>
      </c>
      <c r="G9" s="94">
        <f>IF(AND(F9&gt;0,E9&gt;0),(E9/F9%)-100,"x  ")</f>
        <v>-42.223655712056633</v>
      </c>
    </row>
    <row r="10" spans="1:7" s="9" customFormat="1" ht="12" x14ac:dyDescent="0.2">
      <c r="A10" s="40" t="s">
        <v>25</v>
      </c>
      <c r="B10" s="93">
        <v>94.637586999999996</v>
      </c>
      <c r="C10" s="93">
        <v>88.929340999999994</v>
      </c>
      <c r="D10" s="93">
        <v>80.752573999999996</v>
      </c>
      <c r="E10" s="93">
        <v>1057.212358</v>
      </c>
      <c r="F10" s="93">
        <v>1124.4105179999999</v>
      </c>
      <c r="G10" s="94">
        <f>IF(AND(F10&gt;0,E10&gt;0),(E10/F10%)-100,"x  ")</f>
        <v>-5.9763012640192841</v>
      </c>
    </row>
    <row r="11" spans="1:7" s="9" customFormat="1" ht="12" x14ac:dyDescent="0.2">
      <c r="A11" s="41" t="s">
        <v>32</v>
      </c>
    </row>
    <row r="12" spans="1:7" s="9" customFormat="1" ht="24" x14ac:dyDescent="0.2">
      <c r="A12" s="41" t="s">
        <v>146</v>
      </c>
      <c r="B12" s="93">
        <v>19.675809999999998</v>
      </c>
      <c r="C12" s="93">
        <v>16.775449999999999</v>
      </c>
      <c r="D12" s="93">
        <v>19.041876999999999</v>
      </c>
      <c r="E12" s="93">
        <v>227.18763200000001</v>
      </c>
      <c r="F12" s="93">
        <v>265.10854999999998</v>
      </c>
      <c r="G12" s="94">
        <f>IF(AND(F12&gt;0,E12&gt;0),(E12/F12%)-100,"x  ")</f>
        <v>-14.303921167385951</v>
      </c>
    </row>
    <row r="13" spans="1:7" s="9" customFormat="1" ht="12" x14ac:dyDescent="0.2">
      <c r="A13" s="41" t="s">
        <v>120</v>
      </c>
      <c r="B13" s="93">
        <v>37.154967999999997</v>
      </c>
      <c r="C13" s="93">
        <v>30.738188999999998</v>
      </c>
      <c r="D13" s="93">
        <v>32.127291999999997</v>
      </c>
      <c r="E13" s="93">
        <v>397.39118100000002</v>
      </c>
      <c r="F13" s="93">
        <v>403.01332300000001</v>
      </c>
      <c r="G13" s="94">
        <f>IF(AND(F13&gt;0,E13&gt;0),(E13/F13%)-100,"x  ")</f>
        <v>-1.3950263376280532</v>
      </c>
    </row>
    <row r="14" spans="1:7" s="9" customFormat="1" ht="12" x14ac:dyDescent="0.2">
      <c r="A14" s="40" t="s">
        <v>26</v>
      </c>
      <c r="B14" s="93">
        <v>119.605053</v>
      </c>
      <c r="C14" s="93">
        <v>114.74079999999999</v>
      </c>
      <c r="D14" s="93">
        <v>113.538663</v>
      </c>
      <c r="E14" s="93">
        <v>1341.304725</v>
      </c>
      <c r="F14" s="93">
        <v>1559.391306</v>
      </c>
      <c r="G14" s="94">
        <f>IF(AND(F14&gt;0,E14&gt;0),(E14/F14%)-100,"x  ")</f>
        <v>-13.985365966892218</v>
      </c>
    </row>
    <row r="15" spans="1:7" s="9" customFormat="1" ht="12" x14ac:dyDescent="0.2">
      <c r="A15" s="42" t="s">
        <v>28</v>
      </c>
    </row>
    <row r="16" spans="1:7" s="9" customFormat="1" ht="12" x14ac:dyDescent="0.2">
      <c r="A16" s="42" t="s">
        <v>121</v>
      </c>
      <c r="B16" s="93">
        <v>4.851235</v>
      </c>
      <c r="C16" s="93">
        <v>2.3556159999999999</v>
      </c>
      <c r="D16" s="93">
        <v>14.613624</v>
      </c>
      <c r="E16" s="93">
        <v>95.982982000000007</v>
      </c>
      <c r="F16" s="93">
        <v>248.90352799999999</v>
      </c>
      <c r="G16" s="94">
        <f>IF(AND(F16&gt;0,E16&gt;0),(E16/F16%)-100,"x  ")</f>
        <v>-61.437677171052393</v>
      </c>
    </row>
    <row r="17" spans="1:7" s="9" customFormat="1" ht="12" x14ac:dyDescent="0.2">
      <c r="A17" s="43" t="s">
        <v>122</v>
      </c>
      <c r="B17" s="93">
        <v>4.0255179999999999</v>
      </c>
      <c r="C17" s="93">
        <v>4.3348230000000001</v>
      </c>
      <c r="D17" s="93">
        <v>5.6874060000000002</v>
      </c>
      <c r="E17" s="93">
        <v>56.544356999999998</v>
      </c>
      <c r="F17" s="93">
        <v>57.286935</v>
      </c>
      <c r="G17" s="94">
        <f>IF(AND(F17&gt;0,E17&gt;0),(E17/F17%)-100,"x  ")</f>
        <v>-1.2962432010021132</v>
      </c>
    </row>
    <row r="18" spans="1:7" s="9" customFormat="1" ht="12" x14ac:dyDescent="0.2">
      <c r="A18" s="43" t="s">
        <v>123</v>
      </c>
      <c r="B18" s="93">
        <v>18.362189000000001</v>
      </c>
      <c r="C18" s="93">
        <v>15.149609</v>
      </c>
      <c r="D18" s="93">
        <v>15.481757999999999</v>
      </c>
      <c r="E18" s="93">
        <v>184.01683700000001</v>
      </c>
      <c r="F18" s="93">
        <v>186.22015099999999</v>
      </c>
      <c r="G18" s="94">
        <f>IF(AND(F18&gt;0,E18&gt;0),(E18/F18%)-100,"x  ")</f>
        <v>-1.1831770021494492</v>
      </c>
    </row>
    <row r="19" spans="1:7" s="9" customFormat="1" ht="12" x14ac:dyDescent="0.2">
      <c r="A19" s="44" t="s">
        <v>27</v>
      </c>
      <c r="B19" s="93">
        <v>16.919357000000002</v>
      </c>
      <c r="C19" s="93">
        <v>17.332941999999999</v>
      </c>
      <c r="D19" s="93">
        <v>11.531152000000001</v>
      </c>
      <c r="E19" s="93">
        <v>181.18376799999999</v>
      </c>
      <c r="F19" s="93">
        <v>176.64497800000001</v>
      </c>
      <c r="G19" s="94">
        <f>IF(AND(F19&gt;0,E19&gt;0),(E19/F19%)-100,"x  ")</f>
        <v>2.5694418552900942</v>
      </c>
    </row>
    <row r="20" spans="1:7" s="9" customFormat="1" ht="12" x14ac:dyDescent="0.2">
      <c r="A20" s="45"/>
    </row>
    <row r="21" spans="1:7" s="9" customFormat="1" ht="12" x14ac:dyDescent="0.2">
      <c r="A21" s="38" t="s">
        <v>29</v>
      </c>
      <c r="B21" s="93">
        <v>1633.6218469999999</v>
      </c>
      <c r="C21" s="93">
        <v>1552.623171</v>
      </c>
      <c r="D21" s="93">
        <v>1335.2150529999999</v>
      </c>
      <c r="E21" s="93">
        <v>17765.385925999999</v>
      </c>
      <c r="F21" s="93">
        <v>18674.746857999999</v>
      </c>
      <c r="G21" s="94">
        <f>IF(AND(F21&gt;0,E21&gt;0),(E21/F21%)-100,"x  ")</f>
        <v>-4.8694685872565913</v>
      </c>
    </row>
    <row r="22" spans="1:7" s="9" customFormat="1" ht="12" x14ac:dyDescent="0.2">
      <c r="A22" s="46" t="s">
        <v>23</v>
      </c>
    </row>
    <row r="23" spans="1:7" s="9" customFormat="1" ht="12" x14ac:dyDescent="0.2">
      <c r="A23" s="44" t="s">
        <v>30</v>
      </c>
      <c r="B23" s="93">
        <v>8.7560090000000006</v>
      </c>
      <c r="C23" s="93">
        <v>8.7602550000000008</v>
      </c>
      <c r="D23" s="93">
        <v>8.8820250000000005</v>
      </c>
      <c r="E23" s="93">
        <v>95.334946000000002</v>
      </c>
      <c r="F23" s="93">
        <v>99.371347</v>
      </c>
      <c r="G23" s="94">
        <f>IF(AND(F23&gt;0,E23&gt;0),(E23/F23%)-100,"x  ")</f>
        <v>-4.0619364855746625</v>
      </c>
    </row>
    <row r="24" spans="1:7" s="9" customFormat="1" ht="12" x14ac:dyDescent="0.2">
      <c r="A24" s="44" t="s">
        <v>31</v>
      </c>
      <c r="B24" s="93">
        <v>179.949353</v>
      </c>
      <c r="C24" s="93">
        <v>157.59057799999999</v>
      </c>
      <c r="D24" s="93">
        <v>129.43325100000001</v>
      </c>
      <c r="E24" s="93">
        <v>1795.9373800000001</v>
      </c>
      <c r="F24" s="93">
        <v>1702.6010590000001</v>
      </c>
      <c r="G24" s="94">
        <f>IF(AND(F24&gt;0,E24&gt;0),(E24/F24%)-100,"x  ")</f>
        <v>5.4819841974502026</v>
      </c>
    </row>
    <row r="25" spans="1:7" s="9" customFormat="1" ht="12" x14ac:dyDescent="0.2">
      <c r="A25" s="42" t="s">
        <v>32</v>
      </c>
    </row>
    <row r="26" spans="1:7" s="9" customFormat="1" ht="12" x14ac:dyDescent="0.2">
      <c r="A26" s="42" t="s">
        <v>33</v>
      </c>
      <c r="B26" s="93">
        <v>2.1903920000000001</v>
      </c>
      <c r="C26" s="93">
        <v>5.4600059999999999</v>
      </c>
      <c r="D26" s="93">
        <v>4.7573559999999997</v>
      </c>
      <c r="E26" s="93">
        <v>50.298087000000002</v>
      </c>
      <c r="F26" s="93">
        <v>53.337300999999997</v>
      </c>
      <c r="G26" s="94">
        <f>IF(AND(F26&gt;0,E26&gt;0),(E26/F26%)-100,"x  ")</f>
        <v>-5.698102346798521</v>
      </c>
    </row>
    <row r="27" spans="1:7" s="9" customFormat="1" ht="12" x14ac:dyDescent="0.2">
      <c r="A27" s="42" t="s">
        <v>34</v>
      </c>
      <c r="B27" s="93">
        <v>53.490380999999999</v>
      </c>
      <c r="C27" s="93">
        <v>51.508049999999997</v>
      </c>
      <c r="D27" s="93">
        <v>45.488762000000001</v>
      </c>
      <c r="E27" s="93">
        <v>563.32175700000005</v>
      </c>
      <c r="F27" s="93">
        <v>520.02415099999996</v>
      </c>
      <c r="G27" s="94">
        <f>IF(AND(F27&gt;0,E27&gt;0),(E27/F27%)-100,"x  ")</f>
        <v>8.3260759941128413</v>
      </c>
    </row>
    <row r="28" spans="1:7" s="9" customFormat="1" ht="12" x14ac:dyDescent="0.2">
      <c r="A28" s="42" t="s">
        <v>124</v>
      </c>
      <c r="B28" s="93">
        <v>25.455051999999998</v>
      </c>
      <c r="C28" s="93">
        <v>9.6167879999999997</v>
      </c>
      <c r="D28" s="93">
        <v>7.4336200000000003</v>
      </c>
      <c r="E28" s="93">
        <v>106.23788999999999</v>
      </c>
      <c r="F28" s="93">
        <v>108.180373</v>
      </c>
      <c r="G28" s="94">
        <f>IF(AND(F28&gt;0,E28&gt;0),(E28/F28%)-100,"x  ")</f>
        <v>-1.7955965080653016</v>
      </c>
    </row>
    <row r="29" spans="1:7" s="9" customFormat="1" ht="12" x14ac:dyDescent="0.2">
      <c r="A29" s="42" t="s">
        <v>125</v>
      </c>
      <c r="B29" s="93">
        <v>17.637222999999999</v>
      </c>
      <c r="C29" s="93">
        <v>12.286818</v>
      </c>
      <c r="D29" s="93">
        <v>9.7463259999999998</v>
      </c>
      <c r="E29" s="93">
        <v>173.02216100000001</v>
      </c>
      <c r="F29" s="93">
        <v>192.72464500000001</v>
      </c>
      <c r="G29" s="94">
        <f>IF(AND(F29&gt;0,E29&gt;0),(E29/F29%)-100,"x  ")</f>
        <v>-10.22312636767343</v>
      </c>
    </row>
    <row r="30" spans="1:7" s="9" customFormat="1" ht="12" x14ac:dyDescent="0.2">
      <c r="A30" s="46" t="s">
        <v>35</v>
      </c>
      <c r="B30" s="93">
        <v>1444.916485</v>
      </c>
      <c r="C30" s="93">
        <v>1386.272338</v>
      </c>
      <c r="D30" s="93">
        <v>1196.8997770000001</v>
      </c>
      <c r="E30" s="93">
        <v>15874.113600000001</v>
      </c>
      <c r="F30" s="93">
        <v>16872.774452000001</v>
      </c>
      <c r="G30" s="94">
        <f>IF(AND(F30&gt;0,E30&gt;0),(E30/F30%)-100,"x  ")</f>
        <v>-5.9187708271749244</v>
      </c>
    </row>
    <row r="31" spans="1:7" s="9" customFormat="1" ht="12" x14ac:dyDescent="0.2">
      <c r="A31" s="47" t="s">
        <v>23</v>
      </c>
    </row>
    <row r="32" spans="1:7" s="9" customFormat="1" ht="12" x14ac:dyDescent="0.2">
      <c r="A32" s="42" t="s">
        <v>36</v>
      </c>
      <c r="B32" s="93">
        <v>176.67507900000001</v>
      </c>
      <c r="C32" s="93">
        <v>146.949116</v>
      </c>
      <c r="D32" s="93">
        <v>140.68496300000001</v>
      </c>
      <c r="E32" s="93">
        <v>2085.147723</v>
      </c>
      <c r="F32" s="93">
        <v>2053.7841389999999</v>
      </c>
      <c r="G32" s="94">
        <f>IF(AND(F32&gt;0,E32&gt;0),(E32/F32%)-100,"x  ")</f>
        <v>1.5271119980151155</v>
      </c>
    </row>
    <row r="33" spans="1:7" s="9" customFormat="1" ht="12" x14ac:dyDescent="0.2">
      <c r="A33" s="48" t="s">
        <v>32</v>
      </c>
    </row>
    <row r="34" spans="1:7" s="9" customFormat="1" ht="12" x14ac:dyDescent="0.2">
      <c r="A34" s="48" t="s">
        <v>126</v>
      </c>
      <c r="B34" s="93">
        <v>21.858585999999999</v>
      </c>
      <c r="C34" s="93">
        <v>20.950595</v>
      </c>
      <c r="D34" s="93">
        <v>15.668322</v>
      </c>
      <c r="E34" s="93">
        <v>256.77038099999999</v>
      </c>
      <c r="F34" s="93">
        <v>220.61918399999999</v>
      </c>
      <c r="G34" s="94">
        <f>IF(AND(F34&gt;0,E34&gt;0),(E34/F34%)-100,"x  ")</f>
        <v>16.386243636908745</v>
      </c>
    </row>
    <row r="35" spans="1:7" s="9" customFormat="1" ht="12" x14ac:dyDescent="0.2">
      <c r="A35" s="49" t="s">
        <v>37</v>
      </c>
      <c r="B35" s="93">
        <v>66.760668999999993</v>
      </c>
      <c r="C35" s="93">
        <v>40.021607000000003</v>
      </c>
      <c r="D35" s="93">
        <v>48.710003</v>
      </c>
      <c r="E35" s="93">
        <v>773.35902599999997</v>
      </c>
      <c r="F35" s="93">
        <v>701.255492</v>
      </c>
      <c r="G35" s="94">
        <f>IF(AND(F35&gt;0,E35&gt;0),(E35/F35%)-100,"x  ")</f>
        <v>10.282063359583631</v>
      </c>
    </row>
    <row r="36" spans="1:7" s="9" customFormat="1" ht="12" x14ac:dyDescent="0.2">
      <c r="A36" s="49" t="s">
        <v>38</v>
      </c>
      <c r="B36" s="93">
        <v>26.362535000000001</v>
      </c>
      <c r="C36" s="93">
        <v>25.563400000000001</v>
      </c>
      <c r="D36" s="93">
        <v>27.931107999999998</v>
      </c>
      <c r="E36" s="93">
        <v>374.37057700000003</v>
      </c>
      <c r="F36" s="93">
        <v>426.16545600000001</v>
      </c>
      <c r="G36" s="94">
        <f>IF(AND(F36&gt;0,E36&gt;0),(E36/F36%)-100,"x  ")</f>
        <v>-12.153701871134288</v>
      </c>
    </row>
    <row r="37" spans="1:7" s="9" customFormat="1" ht="12" x14ac:dyDescent="0.2">
      <c r="A37" s="47" t="s">
        <v>39</v>
      </c>
      <c r="B37" s="93">
        <v>1268.2414060000001</v>
      </c>
      <c r="C37" s="93">
        <v>1239.323222</v>
      </c>
      <c r="D37" s="93">
        <v>1056.2148139999999</v>
      </c>
      <c r="E37" s="93">
        <v>13788.965877000001</v>
      </c>
      <c r="F37" s="93">
        <v>14818.990313</v>
      </c>
      <c r="G37" s="94">
        <f>IF(AND(F37&gt;0,E37&gt;0),(E37/F37%)-100,"x  ")</f>
        <v>-6.9507059134548967</v>
      </c>
    </row>
    <row r="38" spans="1:7" s="9" customFormat="1" ht="12" x14ac:dyDescent="0.2">
      <c r="A38" s="48" t="s">
        <v>32</v>
      </c>
    </row>
    <row r="39" spans="1:7" s="9" customFormat="1" ht="12" x14ac:dyDescent="0.2">
      <c r="A39" s="48" t="s">
        <v>127</v>
      </c>
      <c r="B39" s="93">
        <v>0.80495000000000005</v>
      </c>
      <c r="C39" s="93">
        <v>2.257136</v>
      </c>
      <c r="D39" s="93">
        <v>1.799228</v>
      </c>
      <c r="E39" s="93">
        <v>152.40953200000001</v>
      </c>
      <c r="F39" s="93">
        <v>26.816378</v>
      </c>
      <c r="G39" s="104" t="s">
        <v>185</v>
      </c>
    </row>
    <row r="40" spans="1:7" s="9" customFormat="1" ht="12" x14ac:dyDescent="0.2">
      <c r="A40" s="49" t="s">
        <v>40</v>
      </c>
      <c r="B40" s="93">
        <v>30.454340999999999</v>
      </c>
      <c r="C40" s="93">
        <v>29.746963999999998</v>
      </c>
      <c r="D40" s="93">
        <v>23.366990000000001</v>
      </c>
      <c r="E40" s="93">
        <v>320.67349400000001</v>
      </c>
      <c r="F40" s="93">
        <v>349.72788600000001</v>
      </c>
      <c r="G40" s="94">
        <f t="shared" ref="G40:G50" si="0">IF(AND(F40&gt;0,E40&gt;0),(E40/F40%)-100,"x  ")</f>
        <v>-8.3077138435566553</v>
      </c>
    </row>
    <row r="41" spans="1:7" s="9" customFormat="1" ht="12" x14ac:dyDescent="0.2">
      <c r="A41" s="49" t="s">
        <v>41</v>
      </c>
      <c r="B41" s="93">
        <v>33.538983000000002</v>
      </c>
      <c r="C41" s="93">
        <v>36.777645999999997</v>
      </c>
      <c r="D41" s="93">
        <v>26.971406999999999</v>
      </c>
      <c r="E41" s="93">
        <v>409.907445</v>
      </c>
      <c r="F41" s="93">
        <v>414.819819</v>
      </c>
      <c r="G41" s="94">
        <f t="shared" si="0"/>
        <v>-1.1842187318441404</v>
      </c>
    </row>
    <row r="42" spans="1:7" s="9" customFormat="1" ht="12" x14ac:dyDescent="0.2">
      <c r="A42" s="49" t="s">
        <v>128</v>
      </c>
      <c r="B42" s="93">
        <v>109.006942</v>
      </c>
      <c r="C42" s="93">
        <v>137.173181</v>
      </c>
      <c r="D42" s="93">
        <v>105.426884</v>
      </c>
      <c r="E42" s="93">
        <v>1250.5242559999999</v>
      </c>
      <c r="F42" s="93">
        <v>1100.6510960000001</v>
      </c>
      <c r="G42" s="94">
        <f t="shared" si="0"/>
        <v>13.616772885128711</v>
      </c>
    </row>
    <row r="43" spans="1:7" s="9" customFormat="1" ht="12" x14ac:dyDescent="0.2">
      <c r="A43" s="49" t="s">
        <v>42</v>
      </c>
      <c r="B43" s="93">
        <v>46.528219</v>
      </c>
      <c r="C43" s="93">
        <v>46.301454999999997</v>
      </c>
      <c r="D43" s="93">
        <v>32.476990000000001</v>
      </c>
      <c r="E43" s="93">
        <v>532.21870100000001</v>
      </c>
      <c r="F43" s="93">
        <v>550.18454699999995</v>
      </c>
      <c r="G43" s="94">
        <f t="shared" si="0"/>
        <v>-3.2654217749230838</v>
      </c>
    </row>
    <row r="44" spans="1:7" s="9" customFormat="1" ht="12" x14ac:dyDescent="0.2">
      <c r="A44" s="49" t="s">
        <v>43</v>
      </c>
      <c r="B44" s="93">
        <v>289.38875300000001</v>
      </c>
      <c r="C44" s="93">
        <v>206.15080399999999</v>
      </c>
      <c r="D44" s="93">
        <v>167.02297899999999</v>
      </c>
      <c r="E44" s="93">
        <v>2678.5242680000001</v>
      </c>
      <c r="F44" s="93">
        <v>1706.3784169999999</v>
      </c>
      <c r="G44" s="94">
        <f t="shared" si="0"/>
        <v>56.971293197035351</v>
      </c>
    </row>
    <row r="45" spans="1:7" s="9" customFormat="1" ht="12" x14ac:dyDescent="0.2">
      <c r="A45" s="49" t="s">
        <v>130</v>
      </c>
      <c r="B45" s="93">
        <v>273.88622900000001</v>
      </c>
      <c r="C45" s="93">
        <v>323.499664</v>
      </c>
      <c r="D45" s="93">
        <v>273.04510699999997</v>
      </c>
      <c r="E45" s="93">
        <v>3394.6102270000001</v>
      </c>
      <c r="F45" s="93">
        <v>3339.3379</v>
      </c>
      <c r="G45" s="94">
        <f t="shared" si="0"/>
        <v>1.6551882036256274</v>
      </c>
    </row>
    <row r="46" spans="1:7" s="9" customFormat="1" ht="12" x14ac:dyDescent="0.2">
      <c r="A46" s="49" t="s">
        <v>131</v>
      </c>
      <c r="B46" s="93">
        <v>11.226073</v>
      </c>
      <c r="C46" s="93">
        <v>11.530249</v>
      </c>
      <c r="D46" s="93">
        <v>10.523175</v>
      </c>
      <c r="E46" s="93">
        <v>143.07470699999999</v>
      </c>
      <c r="F46" s="93">
        <v>153.604782</v>
      </c>
      <c r="G46" s="94">
        <f t="shared" si="0"/>
        <v>-6.8553041532261716</v>
      </c>
    </row>
    <row r="47" spans="1:7" s="9" customFormat="1" ht="12" x14ac:dyDescent="0.2">
      <c r="A47" s="49" t="s">
        <v>132</v>
      </c>
      <c r="B47" s="93">
        <v>84.888045000000005</v>
      </c>
      <c r="C47" s="93">
        <v>100.94033</v>
      </c>
      <c r="D47" s="93">
        <v>94.506068999999997</v>
      </c>
      <c r="E47" s="93">
        <v>929.287915</v>
      </c>
      <c r="F47" s="93">
        <v>931.67147</v>
      </c>
      <c r="G47" s="94">
        <f t="shared" si="0"/>
        <v>-0.25583642697570497</v>
      </c>
    </row>
    <row r="48" spans="1:7" s="9" customFormat="1" ht="12" x14ac:dyDescent="0.2">
      <c r="A48" s="49" t="s">
        <v>129</v>
      </c>
      <c r="B48" s="93">
        <v>55.194201999999997</v>
      </c>
      <c r="C48" s="93">
        <v>60.383195999999998</v>
      </c>
      <c r="D48" s="93">
        <v>56.399245999999998</v>
      </c>
      <c r="E48" s="93">
        <v>646.82423200000005</v>
      </c>
      <c r="F48" s="93">
        <v>650.49933199999998</v>
      </c>
      <c r="G48" s="94">
        <f t="shared" si="0"/>
        <v>-0.56496599138704084</v>
      </c>
    </row>
    <row r="49" spans="1:7" s="9" customFormat="1" ht="12" x14ac:dyDescent="0.2">
      <c r="A49" s="49" t="s">
        <v>45</v>
      </c>
      <c r="B49" s="93">
        <v>62.516506</v>
      </c>
      <c r="C49" s="93">
        <v>68.555762000000001</v>
      </c>
      <c r="D49" s="93">
        <v>62.415995000000002</v>
      </c>
      <c r="E49" s="93">
        <v>800.10913300000004</v>
      </c>
      <c r="F49" s="93">
        <v>836.62488599999995</v>
      </c>
      <c r="G49" s="94">
        <f t="shared" si="0"/>
        <v>-4.3646505872644923</v>
      </c>
    </row>
    <row r="50" spans="1:7" s="9" customFormat="1" ht="12" x14ac:dyDescent="0.2">
      <c r="A50" s="49" t="s">
        <v>44</v>
      </c>
      <c r="B50" s="93">
        <v>57.101363999999997</v>
      </c>
      <c r="C50" s="93">
        <v>0</v>
      </c>
      <c r="D50" s="93">
        <v>0.98152200000000001</v>
      </c>
      <c r="E50" s="93">
        <v>181.61158800000001</v>
      </c>
      <c r="F50" s="93">
        <v>1273.8598400000001</v>
      </c>
      <c r="G50" s="94">
        <f t="shared" si="0"/>
        <v>-85.743204841122861</v>
      </c>
    </row>
    <row r="51" spans="1:7" s="9" customFormat="1" ht="12" x14ac:dyDescent="0.2">
      <c r="A51" s="50"/>
    </row>
    <row r="52" spans="1:7" s="9" customFormat="1" ht="12" x14ac:dyDescent="0.2">
      <c r="A52" s="51" t="s">
        <v>167</v>
      </c>
      <c r="B52" s="93">
        <v>107.223879</v>
      </c>
      <c r="C52" s="93">
        <v>104.740785</v>
      </c>
      <c r="D52" s="93">
        <v>84.857747000000003</v>
      </c>
      <c r="E52" s="93">
        <v>1194.082445</v>
      </c>
      <c r="F52" s="93">
        <v>424.20576399999999</v>
      </c>
      <c r="G52" s="94">
        <f>IF(AND(F52&gt;0,E52&gt;0),(E52/F52%)-100,"x  ")</f>
        <v>181.48661483062739</v>
      </c>
    </row>
    <row r="53" spans="1:7" x14ac:dyDescent="0.2">
      <c r="A53" s="45"/>
      <c r="B53" s="9"/>
      <c r="C53" s="9"/>
      <c r="D53" s="9"/>
      <c r="E53" s="9"/>
      <c r="F53" s="9"/>
      <c r="G53" s="9"/>
    </row>
    <row r="54" spans="1:7" x14ac:dyDescent="0.2">
      <c r="A54" s="52" t="s">
        <v>46</v>
      </c>
      <c r="B54" s="95">
        <v>1973.1770409999999</v>
      </c>
      <c r="C54" s="96">
        <v>1880.9386199999999</v>
      </c>
      <c r="D54" s="96">
        <v>1628.1481779999999</v>
      </c>
      <c r="E54" s="96">
        <v>21562.355158999999</v>
      </c>
      <c r="F54" s="96">
        <v>21999.529925999999</v>
      </c>
      <c r="G54" s="97">
        <f>IF(AND(F54&gt;0,E54&gt;0),(E54/F54%)-100,"x  ")</f>
        <v>-1.9872004923310982</v>
      </c>
    </row>
    <row r="55" spans="1:7" ht="7.5" customHeight="1" x14ac:dyDescent="0.2"/>
    <row r="56" spans="1:7" x14ac:dyDescent="0.2">
      <c r="A56" s="36" t="s">
        <v>159</v>
      </c>
    </row>
    <row r="57" spans="1:7" x14ac:dyDescent="0.2">
      <c r="A57" s="35" t="s">
        <v>118</v>
      </c>
      <c r="B57" s="35"/>
      <c r="C57" s="35"/>
      <c r="D57" s="35"/>
      <c r="E57" s="35"/>
      <c r="F57" s="35"/>
      <c r="G57" s="35"/>
    </row>
    <row r="58" spans="1:7" x14ac:dyDescent="0.2">
      <c r="A58" s="118" t="s">
        <v>119</v>
      </c>
      <c r="B58" s="118"/>
      <c r="C58" s="118"/>
      <c r="D58" s="118"/>
      <c r="E58" s="118"/>
      <c r="F58" s="118"/>
      <c r="G58" s="118"/>
    </row>
  </sheetData>
  <mergeCells count="7">
    <mergeCell ref="A58:G58"/>
    <mergeCell ref="A1:G1"/>
    <mergeCell ref="B4:D4"/>
    <mergeCell ref="B5:F5"/>
    <mergeCell ref="E3:G3"/>
    <mergeCell ref="G4:G5"/>
    <mergeCell ref="A3:A5"/>
  </mergeCells>
  <conditionalFormatting sqref="A6:G54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.125" customWidth="1"/>
    <col min="2" max="6" width="9.5" customWidth="1"/>
    <col min="7" max="7" width="11.125" customWidth="1"/>
    <col min="8" max="26" width="1" customWidth="1"/>
  </cols>
  <sheetData>
    <row r="1" spans="1:7" x14ac:dyDescent="0.2">
      <c r="A1" s="130" t="s">
        <v>164</v>
      </c>
      <c r="B1" s="131"/>
      <c r="C1" s="131"/>
      <c r="D1" s="131"/>
      <c r="E1" s="131"/>
      <c r="F1" s="131"/>
      <c r="G1" s="131"/>
    </row>
    <row r="2" spans="1:7" ht="14.25" customHeight="1" x14ac:dyDescent="0.2">
      <c r="A2" s="70"/>
      <c r="B2" s="71"/>
      <c r="C2" s="71"/>
      <c r="D2" s="71"/>
      <c r="E2" s="71"/>
      <c r="F2" s="71"/>
      <c r="G2" s="71"/>
    </row>
    <row r="3" spans="1:7" x14ac:dyDescent="0.2">
      <c r="A3" s="133" t="s">
        <v>47</v>
      </c>
      <c r="B3" s="98" t="s">
        <v>108</v>
      </c>
      <c r="C3" s="98" t="s">
        <v>109</v>
      </c>
      <c r="D3" s="98" t="s">
        <v>110</v>
      </c>
      <c r="E3" s="134" t="s">
        <v>172</v>
      </c>
      <c r="F3" s="134"/>
      <c r="G3" s="135"/>
    </row>
    <row r="4" spans="1:7" ht="24" customHeight="1" x14ac:dyDescent="0.2">
      <c r="A4" s="133"/>
      <c r="B4" s="132" t="s">
        <v>174</v>
      </c>
      <c r="C4" s="132"/>
      <c r="D4" s="132"/>
      <c r="E4" s="90" t="s">
        <v>174</v>
      </c>
      <c r="F4" s="90" t="s">
        <v>184</v>
      </c>
      <c r="G4" s="136" t="s">
        <v>160</v>
      </c>
    </row>
    <row r="5" spans="1:7" ht="17.25" customHeight="1" x14ac:dyDescent="0.2">
      <c r="A5" s="133"/>
      <c r="B5" s="132" t="s">
        <v>114</v>
      </c>
      <c r="C5" s="132"/>
      <c r="D5" s="132"/>
      <c r="E5" s="132"/>
      <c r="F5" s="132"/>
      <c r="G5" s="137"/>
    </row>
    <row r="6" spans="1:7" ht="12" customHeight="1" x14ac:dyDescent="0.2">
      <c r="A6" s="73"/>
    </row>
    <row r="7" spans="1:7" ht="12.75" customHeight="1" x14ac:dyDescent="0.2">
      <c r="A7" s="61" t="s">
        <v>48</v>
      </c>
      <c r="B7" s="93">
        <v>1448.577172</v>
      </c>
      <c r="C7" s="93">
        <v>1362.4711420000001</v>
      </c>
      <c r="D7" s="93">
        <v>1130.0252419999999</v>
      </c>
      <c r="E7" s="93">
        <v>15517.864132999999</v>
      </c>
      <c r="F7" s="93">
        <v>14190.929565</v>
      </c>
      <c r="G7" s="94">
        <f>IF(AND(F7&gt;0,E7&gt;0),(E7/F7%)-100,"x  ")</f>
        <v>9.3505824401574387</v>
      </c>
    </row>
    <row r="8" spans="1:7" ht="12.75" customHeight="1" x14ac:dyDescent="0.2">
      <c r="A8" s="54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54" t="s">
        <v>49</v>
      </c>
      <c r="B9" s="93">
        <v>1277.2156050000001</v>
      </c>
      <c r="C9" s="93">
        <v>1179.2306149999999</v>
      </c>
      <c r="D9" s="93">
        <v>989.73033999999996</v>
      </c>
      <c r="E9" s="93">
        <v>13723.811806</v>
      </c>
      <c r="F9" s="93">
        <v>12111.441280999999</v>
      </c>
      <c r="G9" s="94">
        <f>IF(AND(F9&gt;0,E9&gt;0),(E9/F9%)-100,"x  ")</f>
        <v>13.312788194163403</v>
      </c>
    </row>
    <row r="10" spans="1:7" ht="12.75" customHeight="1" x14ac:dyDescent="0.2">
      <c r="A10" s="55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5" t="s">
        <v>50</v>
      </c>
      <c r="B11" s="93">
        <f>SUM(B13:B30)</f>
        <v>779.42629999999997</v>
      </c>
      <c r="C11" s="93">
        <f>SUM(C13:C30)</f>
        <v>664.54549299999996</v>
      </c>
      <c r="D11" s="93">
        <f>SUM(D13:D30)</f>
        <v>566.337445</v>
      </c>
      <c r="E11" s="93">
        <f>SUM(E13:E30)</f>
        <v>8009.4825989999999</v>
      </c>
      <c r="F11" s="93">
        <f>SUM(F13:F30)</f>
        <v>6664.0723039999993</v>
      </c>
      <c r="G11" s="94">
        <f>IF(AND(F11&gt;0,E11&gt;0),(E11/F11%)-100,"x  ")</f>
        <v>20.189011067488565</v>
      </c>
    </row>
    <row r="12" spans="1:7" ht="12.75" customHeight="1" x14ac:dyDescent="0.2">
      <c r="A12" s="56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57" t="s">
        <v>51</v>
      </c>
      <c r="B13" s="93">
        <v>113.10015300000001</v>
      </c>
      <c r="C13" s="93">
        <v>119.852239</v>
      </c>
      <c r="D13" s="93">
        <v>92.149872000000002</v>
      </c>
      <c r="E13" s="93">
        <v>1230.5607399999999</v>
      </c>
      <c r="F13" s="93">
        <v>1167.8467559999999</v>
      </c>
      <c r="G13" s="94">
        <f t="shared" ref="G13:G31" si="0">IF(AND(F13&gt;0,E13&gt;0),(E13/F13%)-100,"x  ")</f>
        <v>5.3700525071287615</v>
      </c>
    </row>
    <row r="14" spans="1:7" ht="12.75" customHeight="1" x14ac:dyDescent="0.2">
      <c r="A14" s="57" t="s">
        <v>52</v>
      </c>
      <c r="B14" s="93">
        <v>85.152485999999996</v>
      </c>
      <c r="C14" s="93">
        <v>75.843371000000005</v>
      </c>
      <c r="D14" s="93">
        <v>67.442087999999998</v>
      </c>
      <c r="E14" s="93">
        <v>996.67314499999998</v>
      </c>
      <c r="F14" s="93">
        <v>974.13756899999998</v>
      </c>
      <c r="G14" s="94">
        <f t="shared" si="0"/>
        <v>2.3133874225930811</v>
      </c>
    </row>
    <row r="15" spans="1:7" ht="12.75" customHeight="1" x14ac:dyDescent="0.2">
      <c r="A15" s="57" t="s">
        <v>53</v>
      </c>
      <c r="B15" s="93">
        <v>6.7521599999999999</v>
      </c>
      <c r="C15" s="93">
        <v>6.435289</v>
      </c>
      <c r="D15" s="93">
        <v>6.9446490000000001</v>
      </c>
      <c r="E15" s="93">
        <v>81.749076000000002</v>
      </c>
      <c r="F15" s="93">
        <v>82.752686999999995</v>
      </c>
      <c r="G15" s="94">
        <f t="shared" si="0"/>
        <v>-1.2127835800666986</v>
      </c>
    </row>
    <row r="16" spans="1:7" ht="12.75" customHeight="1" x14ac:dyDescent="0.2">
      <c r="A16" s="57" t="s">
        <v>54</v>
      </c>
      <c r="B16" s="93">
        <v>143.411055</v>
      </c>
      <c r="C16" s="93">
        <v>140.57916299999999</v>
      </c>
      <c r="D16" s="93">
        <v>112.508594</v>
      </c>
      <c r="E16" s="93">
        <v>1577.836771</v>
      </c>
      <c r="F16" s="93">
        <v>1398.5343580000001</v>
      </c>
      <c r="G16" s="94">
        <f t="shared" si="0"/>
        <v>12.820737079095764</v>
      </c>
    </row>
    <row r="17" spans="1:7" ht="12.75" customHeight="1" x14ac:dyDescent="0.2">
      <c r="A17" s="57" t="s">
        <v>55</v>
      </c>
      <c r="B17" s="93">
        <v>234.43767099999999</v>
      </c>
      <c r="C17" s="93">
        <v>139.276174</v>
      </c>
      <c r="D17" s="93">
        <v>132.76445000000001</v>
      </c>
      <c r="E17" s="93">
        <v>1817.102382</v>
      </c>
      <c r="F17" s="93">
        <v>964.79772200000002</v>
      </c>
      <c r="G17" s="94">
        <f t="shared" si="0"/>
        <v>88.340243821595607</v>
      </c>
    </row>
    <row r="18" spans="1:7" ht="12.75" customHeight="1" x14ac:dyDescent="0.2">
      <c r="A18" s="57" t="s">
        <v>56</v>
      </c>
      <c r="B18" s="93">
        <v>7.6482169999999998</v>
      </c>
      <c r="C18" s="93">
        <v>6.497744</v>
      </c>
      <c r="D18" s="93">
        <v>5.0534540000000003</v>
      </c>
      <c r="E18" s="93">
        <v>96.149413999999993</v>
      </c>
      <c r="F18" s="93">
        <v>86.555726000000007</v>
      </c>
      <c r="G18" s="94">
        <f t="shared" si="0"/>
        <v>11.083828238007015</v>
      </c>
    </row>
    <row r="19" spans="1:7" ht="12.75" customHeight="1" x14ac:dyDescent="0.2">
      <c r="A19" s="57" t="s">
        <v>57</v>
      </c>
      <c r="B19" s="93">
        <v>17.302914999999999</v>
      </c>
      <c r="C19" s="93">
        <v>12.044530999999999</v>
      </c>
      <c r="D19" s="93">
        <v>9.2885779999999993</v>
      </c>
      <c r="E19" s="93">
        <v>155.08916300000001</v>
      </c>
      <c r="F19" s="93">
        <v>150.122086</v>
      </c>
      <c r="G19" s="94">
        <f t="shared" si="0"/>
        <v>3.308691700433755</v>
      </c>
    </row>
    <row r="20" spans="1:7" ht="12.75" customHeight="1" x14ac:dyDescent="0.2">
      <c r="A20" s="57" t="s">
        <v>58</v>
      </c>
      <c r="B20" s="93">
        <v>8.0890830000000005</v>
      </c>
      <c r="C20" s="93">
        <v>8.9355060000000002</v>
      </c>
      <c r="D20" s="93">
        <v>9.3873049999999996</v>
      </c>
      <c r="E20" s="93">
        <v>132.74054000000001</v>
      </c>
      <c r="F20" s="93">
        <v>140.10777999999999</v>
      </c>
      <c r="G20" s="94">
        <f t="shared" si="0"/>
        <v>-5.2582661719427648</v>
      </c>
    </row>
    <row r="21" spans="1:7" ht="12.75" customHeight="1" x14ac:dyDescent="0.2">
      <c r="A21" s="57" t="s">
        <v>59</v>
      </c>
      <c r="B21" s="93">
        <v>60.386600999999999</v>
      </c>
      <c r="C21" s="93">
        <v>61.219855000000003</v>
      </c>
      <c r="D21" s="93">
        <v>48.476244999999999</v>
      </c>
      <c r="E21" s="93">
        <v>756.88893399999995</v>
      </c>
      <c r="F21" s="93">
        <v>630.72152800000003</v>
      </c>
      <c r="G21" s="94">
        <f t="shared" si="0"/>
        <v>20.003662535520732</v>
      </c>
    </row>
    <row r="22" spans="1:7" ht="12.75" customHeight="1" x14ac:dyDescent="0.2">
      <c r="A22" s="57" t="s">
        <v>60</v>
      </c>
      <c r="B22" s="93">
        <v>25.656155999999999</v>
      </c>
      <c r="C22" s="93">
        <v>20.710311000000001</v>
      </c>
      <c r="D22" s="93">
        <v>17.635656000000001</v>
      </c>
      <c r="E22" s="93">
        <v>266.29008900000002</v>
      </c>
      <c r="F22" s="93">
        <v>225.44684899999999</v>
      </c>
      <c r="G22" s="94">
        <f t="shared" si="0"/>
        <v>18.116571680272202</v>
      </c>
    </row>
    <row r="23" spans="1:7" ht="12.75" customHeight="1" x14ac:dyDescent="0.2">
      <c r="A23" s="57" t="s">
        <v>61</v>
      </c>
      <c r="B23" s="93">
        <v>50.482813999999998</v>
      </c>
      <c r="C23" s="93">
        <v>48.243186999999999</v>
      </c>
      <c r="D23" s="93">
        <v>41.552430000000001</v>
      </c>
      <c r="E23" s="93">
        <v>573.010942</v>
      </c>
      <c r="F23" s="93">
        <v>557.26342699999998</v>
      </c>
      <c r="G23" s="94">
        <f t="shared" si="0"/>
        <v>2.8258655129722001</v>
      </c>
    </row>
    <row r="24" spans="1:7" ht="12.75" customHeight="1" x14ac:dyDescent="0.2">
      <c r="A24" s="57" t="s">
        <v>71</v>
      </c>
      <c r="B24" s="93">
        <v>4.5552710000000003</v>
      </c>
      <c r="C24" s="93">
        <v>3.485144</v>
      </c>
      <c r="D24" s="93">
        <v>3.892887</v>
      </c>
      <c r="E24" s="93">
        <v>57.219014000000001</v>
      </c>
      <c r="F24" s="93">
        <v>49.670614</v>
      </c>
      <c r="G24" s="94">
        <f t="shared" si="0"/>
        <v>15.196913007759477</v>
      </c>
    </row>
    <row r="25" spans="1:7" ht="12.75" customHeight="1" x14ac:dyDescent="0.2">
      <c r="A25" s="57" t="s">
        <v>72</v>
      </c>
      <c r="B25" s="93">
        <v>2.5002970000000002</v>
      </c>
      <c r="C25" s="93">
        <v>2.2941120000000002</v>
      </c>
      <c r="D25" s="93">
        <v>2.1267939999999999</v>
      </c>
      <c r="E25" s="93">
        <v>33.758321000000002</v>
      </c>
      <c r="F25" s="93">
        <v>33.716529999999999</v>
      </c>
      <c r="G25" s="94">
        <f t="shared" si="0"/>
        <v>0.12394810497997355</v>
      </c>
    </row>
    <row r="26" spans="1:7" ht="12.75" customHeight="1" x14ac:dyDescent="0.2">
      <c r="A26" s="57" t="s">
        <v>73</v>
      </c>
      <c r="B26" s="93">
        <v>4.896077</v>
      </c>
      <c r="C26" s="93">
        <v>3.4625339999999998</v>
      </c>
      <c r="D26" s="93">
        <v>4.824033</v>
      </c>
      <c r="E26" s="93">
        <v>57.751652</v>
      </c>
      <c r="F26" s="93">
        <v>50.931756999999998</v>
      </c>
      <c r="G26" s="94">
        <f t="shared" si="0"/>
        <v>13.390260618733421</v>
      </c>
    </row>
    <row r="27" spans="1:7" ht="12.75" customHeight="1" x14ac:dyDescent="0.2">
      <c r="A27" s="57" t="s">
        <v>64</v>
      </c>
      <c r="B27" s="93">
        <v>4.0304489999999999</v>
      </c>
      <c r="C27" s="93">
        <v>4.4588159999999997</v>
      </c>
      <c r="D27" s="93">
        <v>3.5941420000000002</v>
      </c>
      <c r="E27" s="93">
        <v>55.939777999999997</v>
      </c>
      <c r="F27" s="93">
        <v>56.442926</v>
      </c>
      <c r="G27" s="94">
        <f t="shared" si="0"/>
        <v>-0.89142791782269626</v>
      </c>
    </row>
    <row r="28" spans="1:7" ht="12.75" customHeight="1" x14ac:dyDescent="0.2">
      <c r="A28" s="57" t="s">
        <v>65</v>
      </c>
      <c r="B28" s="93">
        <v>8.5433179999999993</v>
      </c>
      <c r="C28" s="93">
        <v>8.9452069999999999</v>
      </c>
      <c r="D28" s="93">
        <v>7.2175830000000003</v>
      </c>
      <c r="E28" s="93">
        <v>97.941118000000003</v>
      </c>
      <c r="F28" s="93">
        <v>72.919393999999997</v>
      </c>
      <c r="G28" s="94">
        <f t="shared" si="0"/>
        <v>34.314223730383731</v>
      </c>
    </row>
    <row r="29" spans="1:7" ht="12.75" customHeight="1" x14ac:dyDescent="0.2">
      <c r="A29" s="57" t="s">
        <v>62</v>
      </c>
      <c r="B29" s="93">
        <v>0.82713300000000001</v>
      </c>
      <c r="C29" s="93">
        <v>0.88207899999999995</v>
      </c>
      <c r="D29" s="93">
        <v>0.40462599999999999</v>
      </c>
      <c r="E29" s="93">
        <v>6.130986</v>
      </c>
      <c r="F29" s="93">
        <v>7.13523</v>
      </c>
      <c r="G29" s="94">
        <f t="shared" si="0"/>
        <v>-14.07444469204215</v>
      </c>
    </row>
    <row r="30" spans="1:7" ht="12.75" customHeight="1" x14ac:dyDescent="0.2">
      <c r="A30" s="57" t="s">
        <v>63</v>
      </c>
      <c r="B30" s="93">
        <v>1.654444</v>
      </c>
      <c r="C30" s="93">
        <v>1.380231</v>
      </c>
      <c r="D30" s="93">
        <v>1.0740590000000001</v>
      </c>
      <c r="E30" s="93">
        <v>16.650534</v>
      </c>
      <c r="F30" s="93">
        <v>14.969365</v>
      </c>
      <c r="G30" s="94">
        <f t="shared" si="0"/>
        <v>11.230730228035725</v>
      </c>
    </row>
    <row r="31" spans="1:7" ht="12.75" customHeight="1" x14ac:dyDescent="0.2">
      <c r="A31" s="58" t="s">
        <v>66</v>
      </c>
      <c r="B31" s="93">
        <f>B9-B11</f>
        <v>497.78930500000013</v>
      </c>
      <c r="C31" s="93">
        <f>C9-C11</f>
        <v>514.68512199999998</v>
      </c>
      <c r="D31" s="93">
        <f>D9-D11</f>
        <v>423.39289499999995</v>
      </c>
      <c r="E31" s="93">
        <f>E9-E11</f>
        <v>5714.3292069999998</v>
      </c>
      <c r="F31" s="93">
        <f>F9-F11</f>
        <v>5447.3689770000001</v>
      </c>
      <c r="G31" s="94">
        <f t="shared" si="0"/>
        <v>4.9007186979102215</v>
      </c>
    </row>
    <row r="32" spans="1:7" ht="12.75" customHeight="1" x14ac:dyDescent="0.2">
      <c r="A32" s="56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57" t="s">
        <v>67</v>
      </c>
      <c r="B33" s="93">
        <v>96.627859000000001</v>
      </c>
      <c r="C33" s="93">
        <v>101.190039</v>
      </c>
      <c r="D33" s="93">
        <v>91.623048999999995</v>
      </c>
      <c r="E33" s="93">
        <v>1100.63714</v>
      </c>
      <c r="F33" s="93">
        <v>1272.5668700000001</v>
      </c>
      <c r="G33" s="94">
        <f t="shared" ref="G33:G42" si="1">IF(AND(F33&gt;0,E33&gt;0),(E33/F33%)-100,"x  ")</f>
        <v>-13.510467233835826</v>
      </c>
    </row>
    <row r="34" spans="1:7" ht="12.75" customHeight="1" x14ac:dyDescent="0.2">
      <c r="A34" s="57" t="s">
        <v>68</v>
      </c>
      <c r="B34" s="93">
        <v>164.624685</v>
      </c>
      <c r="C34" s="93">
        <v>162.967859</v>
      </c>
      <c r="D34" s="93">
        <v>140.66320899999999</v>
      </c>
      <c r="E34" s="93">
        <v>1824.845634</v>
      </c>
      <c r="F34" s="93">
        <v>1730.941896</v>
      </c>
      <c r="G34" s="94">
        <f t="shared" si="1"/>
        <v>5.4250080962856231</v>
      </c>
    </row>
    <row r="35" spans="1:7" ht="12.75" customHeight="1" x14ac:dyDescent="0.2">
      <c r="A35" s="57" t="s">
        <v>69</v>
      </c>
      <c r="B35" s="93">
        <v>97.604028</v>
      </c>
      <c r="C35" s="93">
        <v>105.329654</v>
      </c>
      <c r="D35" s="93">
        <v>86.756315000000001</v>
      </c>
      <c r="E35" s="93">
        <v>1125.9703629999999</v>
      </c>
      <c r="F35" s="93">
        <v>973.748468</v>
      </c>
      <c r="G35" s="94">
        <f t="shared" si="1"/>
        <v>15.632568368775082</v>
      </c>
    </row>
    <row r="36" spans="1:7" ht="12.75" customHeight="1" x14ac:dyDescent="0.2">
      <c r="A36" s="57" t="s">
        <v>70</v>
      </c>
      <c r="B36" s="93">
        <v>59.387087000000001</v>
      </c>
      <c r="C36" s="93">
        <v>58.899403</v>
      </c>
      <c r="D36" s="93">
        <v>41.064911000000002</v>
      </c>
      <c r="E36" s="93">
        <v>648.99635699999999</v>
      </c>
      <c r="F36" s="93">
        <v>633.96701399999995</v>
      </c>
      <c r="G36" s="94">
        <f t="shared" si="1"/>
        <v>2.3706821755871488</v>
      </c>
    </row>
    <row r="37" spans="1:7" ht="12.75" customHeight="1" x14ac:dyDescent="0.2">
      <c r="A37" s="57" t="s">
        <v>74</v>
      </c>
      <c r="B37" s="93">
        <v>36.976768</v>
      </c>
      <c r="C37" s="93">
        <v>34.654237000000002</v>
      </c>
      <c r="D37" s="93">
        <v>28.360256</v>
      </c>
      <c r="E37" s="93">
        <v>415.049375</v>
      </c>
      <c r="F37" s="93">
        <v>363.98382800000002</v>
      </c>
      <c r="G37" s="94">
        <f t="shared" si="1"/>
        <v>14.029619744534358</v>
      </c>
    </row>
    <row r="38" spans="1:7" ht="12.75" customHeight="1" x14ac:dyDescent="0.2">
      <c r="A38" s="57" t="s">
        <v>158</v>
      </c>
      <c r="B38" s="93">
        <v>5.6985419999999998</v>
      </c>
      <c r="C38" s="93">
        <v>11.604289</v>
      </c>
      <c r="D38" s="93">
        <v>4.2944209999999998</v>
      </c>
      <c r="E38" s="93">
        <v>98.759123000000002</v>
      </c>
      <c r="F38" s="93">
        <v>44.862431999999998</v>
      </c>
      <c r="G38" s="94">
        <f t="shared" si="1"/>
        <v>120.13769338229369</v>
      </c>
    </row>
    <row r="39" spans="1:7" ht="12.75" customHeight="1" x14ac:dyDescent="0.2">
      <c r="A39" s="57" t="s">
        <v>75</v>
      </c>
      <c r="B39" s="93">
        <v>22.315135999999999</v>
      </c>
      <c r="C39" s="93">
        <v>25.29466</v>
      </c>
      <c r="D39" s="93">
        <v>18.769206000000001</v>
      </c>
      <c r="E39" s="93">
        <v>299.98755699999998</v>
      </c>
      <c r="F39" s="93">
        <v>254.02963500000001</v>
      </c>
      <c r="G39" s="94">
        <f t="shared" si="1"/>
        <v>18.091559278113337</v>
      </c>
    </row>
    <row r="40" spans="1:7" ht="12.75" customHeight="1" x14ac:dyDescent="0.2">
      <c r="A40" s="57" t="s">
        <v>76</v>
      </c>
      <c r="B40" s="93">
        <v>10.097263</v>
      </c>
      <c r="C40" s="93">
        <v>10.810577</v>
      </c>
      <c r="D40" s="93">
        <v>8.2480060000000002</v>
      </c>
      <c r="E40" s="93">
        <v>146.26980399999999</v>
      </c>
      <c r="F40" s="93">
        <v>125.26228999999999</v>
      </c>
      <c r="G40" s="94">
        <f t="shared" si="1"/>
        <v>16.770820651610308</v>
      </c>
    </row>
    <row r="41" spans="1:7" ht="12.75" customHeight="1" x14ac:dyDescent="0.2">
      <c r="A41" s="57" t="s">
        <v>77</v>
      </c>
      <c r="B41" s="93">
        <v>4.4579370000000003</v>
      </c>
      <c r="C41" s="93">
        <v>3.9344039999999998</v>
      </c>
      <c r="D41" s="93">
        <v>3.6135220000000001</v>
      </c>
      <c r="E41" s="93">
        <v>53.813853999999999</v>
      </c>
      <c r="F41" s="93">
        <v>48.006543999999998</v>
      </c>
      <c r="G41" s="94">
        <f t="shared" si="1"/>
        <v>12.096913287488476</v>
      </c>
    </row>
    <row r="42" spans="1:7" ht="12.75" customHeight="1" x14ac:dyDescent="0.2">
      <c r="A42" s="60" t="s">
        <v>78</v>
      </c>
      <c r="B42" s="93">
        <f>B7-B9</f>
        <v>171.36156699999992</v>
      </c>
      <c r="C42" s="93">
        <f>C7-C9</f>
        <v>183.24052700000016</v>
      </c>
      <c r="D42" s="93">
        <f>D7-D9</f>
        <v>140.29490199999998</v>
      </c>
      <c r="E42" s="93">
        <f>E7-E9</f>
        <v>1794.0523269999994</v>
      </c>
      <c r="F42" s="93">
        <f>F7-F9</f>
        <v>2079.4882840000009</v>
      </c>
      <c r="G42" s="94">
        <f t="shared" si="1"/>
        <v>-13.726259445470461</v>
      </c>
    </row>
    <row r="43" spans="1:7" ht="12.75" customHeight="1" x14ac:dyDescent="0.2">
      <c r="A43" s="58" t="s">
        <v>32</v>
      </c>
      <c r="B43" s="9"/>
      <c r="C43" s="9"/>
      <c r="D43" s="9"/>
      <c r="E43" s="9"/>
      <c r="F43" s="9"/>
      <c r="G43" s="9"/>
    </row>
    <row r="44" spans="1:7" ht="12.75" customHeight="1" x14ac:dyDescent="0.2">
      <c r="A44" s="58" t="s">
        <v>79</v>
      </c>
      <c r="B44" s="93">
        <v>23.249179999999999</v>
      </c>
      <c r="C44" s="93">
        <v>31.043189000000002</v>
      </c>
      <c r="D44" s="93">
        <v>12.052368</v>
      </c>
      <c r="E44" s="93">
        <v>239.302244</v>
      </c>
      <c r="F44" s="93">
        <v>222.63317900000001</v>
      </c>
      <c r="G44" s="94">
        <f>IF(AND(F44&gt;0,E44&gt;0),(E44/F44%)-100,"x  ")</f>
        <v>7.48723306870626</v>
      </c>
    </row>
    <row r="45" spans="1:7" ht="12.75" customHeight="1" x14ac:dyDescent="0.2">
      <c r="A45" s="58" t="s">
        <v>80</v>
      </c>
      <c r="B45" s="93">
        <v>30.884302999999999</v>
      </c>
      <c r="C45" s="93">
        <v>49.407713000000001</v>
      </c>
      <c r="D45" s="93">
        <v>23.979733</v>
      </c>
      <c r="E45" s="93">
        <v>354.782374</v>
      </c>
      <c r="F45" s="93">
        <v>759.26467100000002</v>
      </c>
      <c r="G45" s="94">
        <f>IF(AND(F45&gt;0,E45&gt;0),(E45/F45%)-100,"x  ")</f>
        <v>-53.272898430434147</v>
      </c>
    </row>
    <row r="46" spans="1:7" ht="12.75" customHeight="1" x14ac:dyDescent="0.2">
      <c r="A46" s="58" t="s">
        <v>81</v>
      </c>
      <c r="B46" s="93">
        <v>47.548026999999998</v>
      </c>
      <c r="C46" s="93">
        <v>54.037681999999997</v>
      </c>
      <c r="D46" s="93">
        <v>35.507964999999999</v>
      </c>
      <c r="E46" s="93">
        <v>530.86687900000004</v>
      </c>
      <c r="F46" s="93">
        <v>524.10035500000004</v>
      </c>
      <c r="G46" s="94">
        <f>IF(AND(F46&gt;0,E46&gt;0),(E46/F46%)-100,"x  ")</f>
        <v>1.291074111178574</v>
      </c>
    </row>
    <row r="47" spans="1:7" ht="12.75" customHeight="1" x14ac:dyDescent="0.2">
      <c r="A47" s="58" t="s">
        <v>82</v>
      </c>
      <c r="B47" s="93">
        <v>55.972749</v>
      </c>
      <c r="C47" s="93">
        <v>37.211106000000001</v>
      </c>
      <c r="D47" s="93">
        <v>53.020926000000003</v>
      </c>
      <c r="E47" s="93">
        <v>489.85709000000003</v>
      </c>
      <c r="F47" s="93">
        <v>383.20317</v>
      </c>
      <c r="G47" s="94">
        <f>IF(AND(F47&gt;0,E47&gt;0),(E47/F47%)-100,"x  ")</f>
        <v>27.832212348347753</v>
      </c>
    </row>
    <row r="48" spans="1:7" ht="12.75" customHeight="1" x14ac:dyDescent="0.2">
      <c r="A48" s="59" t="s">
        <v>83</v>
      </c>
      <c r="B48" s="93">
        <v>24.309802000000001</v>
      </c>
      <c r="C48" s="93">
        <v>31.055897000000002</v>
      </c>
      <c r="D48" s="93">
        <v>27.970517000000001</v>
      </c>
      <c r="E48" s="93">
        <v>374.25972899999999</v>
      </c>
      <c r="F48" s="93">
        <v>1727.817192</v>
      </c>
      <c r="G48" s="94">
        <f>IF(AND(F48&gt;0,E48&gt;0),(E48/F48%)-100,"x  ")</f>
        <v>-78.33915933161984</v>
      </c>
    </row>
    <row r="49" spans="1:7" ht="12.75" customHeight="1" x14ac:dyDescent="0.2">
      <c r="A49" s="60" t="s">
        <v>32</v>
      </c>
      <c r="B49" s="9"/>
      <c r="C49" s="9"/>
      <c r="D49" s="9"/>
      <c r="E49" s="9"/>
      <c r="F49" s="9"/>
      <c r="G49" s="9"/>
    </row>
    <row r="50" spans="1:7" ht="12.75" customHeight="1" x14ac:dyDescent="0.2">
      <c r="A50" s="60" t="s">
        <v>84</v>
      </c>
      <c r="B50" s="93">
        <v>4.2085670000000004</v>
      </c>
      <c r="C50" s="93">
        <v>6.0131449999999997</v>
      </c>
      <c r="D50" s="93">
        <v>7.3249899999999997</v>
      </c>
      <c r="E50" s="93">
        <v>86.013666999999998</v>
      </c>
      <c r="F50" s="93">
        <v>714.78466700000001</v>
      </c>
      <c r="G50" s="94">
        <f>IF(AND(F50&gt;0,E50&gt;0),(E50/F50%)-100,"x  ")</f>
        <v>-87.96649243176897</v>
      </c>
    </row>
    <row r="51" spans="1:7" ht="12.75" customHeight="1" x14ac:dyDescent="0.2">
      <c r="A51" s="60" t="s">
        <v>133</v>
      </c>
      <c r="B51" s="93">
        <v>1.1155600000000001</v>
      </c>
      <c r="C51" s="93">
        <v>1.247412</v>
      </c>
      <c r="D51" s="93">
        <v>1.630404</v>
      </c>
      <c r="E51" s="93">
        <v>18.025993</v>
      </c>
      <c r="F51" s="93">
        <v>47.339485000000003</v>
      </c>
      <c r="G51" s="94">
        <f>IF(AND(F51&gt;0,E51&gt;0),(E51/F51%)-100,"x  ")</f>
        <v>-61.921865013951887</v>
      </c>
    </row>
    <row r="52" spans="1:7" ht="12.75" customHeight="1" x14ac:dyDescent="0.2">
      <c r="A52" s="60" t="s">
        <v>85</v>
      </c>
      <c r="B52" s="93">
        <v>6.675732</v>
      </c>
      <c r="C52" s="93">
        <v>7.4320919999999999</v>
      </c>
      <c r="D52" s="93">
        <v>5.7825040000000003</v>
      </c>
      <c r="E52" s="93">
        <v>88.046985000000006</v>
      </c>
      <c r="F52" s="93">
        <v>116.382262</v>
      </c>
      <c r="G52" s="94">
        <f>IF(AND(F52&gt;0,E52&gt;0),(E52/F52%)-100,"x  ")</f>
        <v>-24.34673163510088</v>
      </c>
    </row>
    <row r="53" spans="1:7" ht="12.75" customHeight="1" x14ac:dyDescent="0.2">
      <c r="A53" s="61" t="s">
        <v>86</v>
      </c>
      <c r="B53" s="93">
        <v>233.26299800000001</v>
      </c>
      <c r="C53" s="93">
        <v>189.94419300000001</v>
      </c>
      <c r="D53" s="93">
        <v>176.03277499999999</v>
      </c>
      <c r="E53" s="93">
        <v>2293.295177</v>
      </c>
      <c r="F53" s="93">
        <v>2758.047513</v>
      </c>
      <c r="G53" s="94">
        <f>IF(AND(F53&gt;0,E53&gt;0),(E53/F53%)-100,"x  ")</f>
        <v>-16.850773375346122</v>
      </c>
    </row>
    <row r="54" spans="1:7" ht="12.75" customHeight="1" x14ac:dyDescent="0.2">
      <c r="A54" s="54" t="s">
        <v>32</v>
      </c>
      <c r="B54" s="9"/>
      <c r="C54" s="9"/>
      <c r="D54" s="9"/>
      <c r="E54" s="9"/>
      <c r="F54" s="9"/>
      <c r="G54" s="9"/>
    </row>
    <row r="55" spans="1:7" ht="12.75" customHeight="1" x14ac:dyDescent="0.2">
      <c r="A55" s="60" t="s">
        <v>87</v>
      </c>
      <c r="B55" s="93">
        <v>143.205929</v>
      </c>
      <c r="C55" s="93">
        <v>159.581808</v>
      </c>
      <c r="D55" s="93">
        <v>146.65348</v>
      </c>
      <c r="E55" s="93">
        <v>1837.2486759999999</v>
      </c>
      <c r="F55" s="93">
        <v>1766.0351000000001</v>
      </c>
      <c r="G55" s="94">
        <f>IF(AND(F55&gt;0,E55&gt;0),(E55/F55%)-100,"x  ")</f>
        <v>4.0323986765608311</v>
      </c>
    </row>
    <row r="56" spans="1:7" ht="12.75" customHeight="1" x14ac:dyDescent="0.2">
      <c r="A56" s="55" t="s">
        <v>32</v>
      </c>
      <c r="B56" s="9"/>
      <c r="C56" s="9"/>
      <c r="D56" s="9"/>
      <c r="E56" s="9"/>
      <c r="F56" s="9"/>
      <c r="G56" s="9"/>
    </row>
    <row r="57" spans="1:7" ht="12.75" customHeight="1" x14ac:dyDescent="0.2">
      <c r="A57" s="55" t="s">
        <v>88</v>
      </c>
      <c r="B57" s="93">
        <v>122.95435999999999</v>
      </c>
      <c r="C57" s="93">
        <v>134.11933099999999</v>
      </c>
      <c r="D57" s="93">
        <v>129.54559</v>
      </c>
      <c r="E57" s="93">
        <v>1563.2346250000001</v>
      </c>
      <c r="F57" s="93">
        <v>1526.780195</v>
      </c>
      <c r="G57" s="94">
        <f>IF(AND(F57&gt;0,E57&gt;0),(E57/F57%)-100,"x  ")</f>
        <v>2.3876672044465437</v>
      </c>
    </row>
    <row r="58" spans="1:7" ht="12.75" customHeight="1" x14ac:dyDescent="0.2">
      <c r="A58" s="55" t="s">
        <v>89</v>
      </c>
      <c r="B58" s="93">
        <v>12.935866000000001</v>
      </c>
      <c r="C58" s="93">
        <v>13.094424</v>
      </c>
      <c r="D58" s="93">
        <v>10.838430000000001</v>
      </c>
      <c r="E58" s="93">
        <v>162.495093</v>
      </c>
      <c r="F58" s="93">
        <v>143.131641</v>
      </c>
      <c r="G58" s="94">
        <f>IF(AND(F58&gt;0,E58&gt;0),(E58/F58%)-100,"x  ")</f>
        <v>13.528421713546905</v>
      </c>
    </row>
    <row r="59" spans="1:7" ht="12.75" customHeight="1" x14ac:dyDescent="0.2">
      <c r="A59" s="54" t="s">
        <v>134</v>
      </c>
      <c r="B59" s="99">
        <v>31.868606</v>
      </c>
      <c r="C59" s="93">
        <v>25.783850000000001</v>
      </c>
      <c r="D59" s="93">
        <v>24.787008</v>
      </c>
      <c r="E59" s="93">
        <v>352.06009</v>
      </c>
      <c r="F59" s="93">
        <v>317.20087799999999</v>
      </c>
      <c r="G59" s="94">
        <f>IF(AND(F59&gt;0,E59&gt;0),(E59/F59%)-100,"x  ")</f>
        <v>10.989632884937976</v>
      </c>
    </row>
    <row r="60" spans="1:7" ht="12.75" customHeight="1" x14ac:dyDescent="0.2">
      <c r="A60" s="55" t="s">
        <v>32</v>
      </c>
      <c r="B60" s="9"/>
      <c r="C60" s="9"/>
      <c r="D60" s="9"/>
      <c r="E60" s="9"/>
      <c r="F60" s="9"/>
      <c r="G60" s="9"/>
    </row>
    <row r="61" spans="1:7" ht="12.75" customHeight="1" x14ac:dyDescent="0.2">
      <c r="A61" s="55" t="s">
        <v>90</v>
      </c>
      <c r="B61" s="93">
        <v>17.953942999999999</v>
      </c>
      <c r="C61" s="93">
        <v>11.366009999999999</v>
      </c>
      <c r="D61" s="93">
        <v>13.307938999999999</v>
      </c>
      <c r="E61" s="93">
        <v>186.31559999999999</v>
      </c>
      <c r="F61" s="93">
        <v>146.61873900000001</v>
      </c>
      <c r="G61" s="94">
        <f>IF(AND(F61&gt;0,E61&gt;0),(E61/F61%)-100,"x  ")</f>
        <v>27.074889110865968</v>
      </c>
    </row>
    <row r="62" spans="1:7" ht="12.75" customHeight="1" x14ac:dyDescent="0.2">
      <c r="A62" s="55"/>
      <c r="B62" s="9"/>
      <c r="C62" s="9"/>
      <c r="D62" s="9"/>
      <c r="E62" s="9"/>
      <c r="F62" s="9"/>
      <c r="G62" s="9"/>
    </row>
    <row r="63" spans="1:7" ht="12.75" customHeight="1" x14ac:dyDescent="0.2">
      <c r="A63" s="61" t="s">
        <v>91</v>
      </c>
      <c r="B63" s="93">
        <v>249.90273400000001</v>
      </c>
      <c r="C63" s="93">
        <v>270.04385200000002</v>
      </c>
      <c r="D63" s="93">
        <v>272.36004200000002</v>
      </c>
      <c r="E63" s="93">
        <v>3067.6879669999998</v>
      </c>
      <c r="F63" s="93">
        <v>3123.600747</v>
      </c>
      <c r="G63" s="94">
        <f>IF(AND(F63&gt;0,E63&gt;0),(E63/F63%)-100,"x  ")</f>
        <v>-1.7900104568005588</v>
      </c>
    </row>
    <row r="64" spans="1:7" ht="12.75" customHeight="1" x14ac:dyDescent="0.2">
      <c r="A64" s="54" t="s">
        <v>32</v>
      </c>
      <c r="B64" s="9"/>
      <c r="C64" s="9"/>
      <c r="D64" s="9"/>
      <c r="E64" s="9"/>
      <c r="F64" s="9"/>
      <c r="G64" s="9"/>
    </row>
    <row r="65" spans="1:7" ht="12.75" customHeight="1" x14ac:dyDescent="0.2">
      <c r="A65" s="60" t="s">
        <v>92</v>
      </c>
      <c r="B65" s="93">
        <v>46.412453999999997</v>
      </c>
      <c r="C65" s="93">
        <v>49.721181999999999</v>
      </c>
      <c r="D65" s="93">
        <v>47.636108</v>
      </c>
      <c r="E65" s="93">
        <v>503.972465</v>
      </c>
      <c r="F65" s="93">
        <v>439.72709099999997</v>
      </c>
      <c r="G65" s="94">
        <f t="shared" ref="G65:G70" si="2">IF(AND(F65&gt;0,E65&gt;0),(E65/F65%)-100,"x  ")</f>
        <v>14.610283358684413</v>
      </c>
    </row>
    <row r="66" spans="1:7" ht="12.75" customHeight="1" x14ac:dyDescent="0.2">
      <c r="A66" s="60" t="s">
        <v>187</v>
      </c>
      <c r="B66" s="93">
        <v>97.856480000000005</v>
      </c>
      <c r="C66" s="93">
        <v>97.047285000000002</v>
      </c>
      <c r="D66" s="93">
        <v>93.186779000000001</v>
      </c>
      <c r="E66" s="93">
        <v>1099.719411</v>
      </c>
      <c r="F66" s="93">
        <v>1059.8961039999999</v>
      </c>
      <c r="G66" s="94">
        <f t="shared" si="2"/>
        <v>3.7572840252651929</v>
      </c>
    </row>
    <row r="67" spans="1:7" ht="12.75" customHeight="1" x14ac:dyDescent="0.2">
      <c r="A67" s="60" t="s">
        <v>93</v>
      </c>
      <c r="B67" s="93">
        <v>17.692128</v>
      </c>
      <c r="C67" s="93">
        <v>17.930177</v>
      </c>
      <c r="D67" s="93">
        <v>16.823905</v>
      </c>
      <c r="E67" s="93">
        <v>244.740388</v>
      </c>
      <c r="F67" s="93">
        <v>269.60467</v>
      </c>
      <c r="G67" s="94">
        <f t="shared" si="2"/>
        <v>-9.2224967764838794</v>
      </c>
    </row>
    <row r="68" spans="1:7" ht="12.75" customHeight="1" x14ac:dyDescent="0.2">
      <c r="A68" s="60" t="s">
        <v>94</v>
      </c>
      <c r="B68" s="93">
        <v>21.465778</v>
      </c>
      <c r="C68" s="93">
        <v>24.248403</v>
      </c>
      <c r="D68" s="93">
        <v>18.976638999999999</v>
      </c>
      <c r="E68" s="93">
        <v>226.67939699999999</v>
      </c>
      <c r="F68" s="93">
        <v>228.52641800000001</v>
      </c>
      <c r="G68" s="94">
        <f t="shared" si="2"/>
        <v>-0.8082308453283531</v>
      </c>
    </row>
    <row r="69" spans="1:7" ht="12.75" customHeight="1" x14ac:dyDescent="0.2">
      <c r="A69" s="62" t="s">
        <v>135</v>
      </c>
      <c r="B69" s="93">
        <v>9.9894619999999996</v>
      </c>
      <c r="C69" s="93">
        <v>7.7912030000000003</v>
      </c>
      <c r="D69" s="93">
        <v>21.845808000000002</v>
      </c>
      <c r="E69" s="93">
        <v>165.17352199999999</v>
      </c>
      <c r="F69" s="93">
        <v>248.166405</v>
      </c>
      <c r="G69" s="94">
        <f t="shared" si="2"/>
        <v>-33.442432709616767</v>
      </c>
    </row>
    <row r="70" spans="1:7" ht="12.75" customHeight="1" x14ac:dyDescent="0.2">
      <c r="A70" s="63" t="s">
        <v>95</v>
      </c>
      <c r="B70" s="93">
        <v>8.1804369999999995</v>
      </c>
      <c r="C70" s="93">
        <v>17.320435</v>
      </c>
      <c r="D70" s="93">
        <v>12.157425999999999</v>
      </c>
      <c r="E70" s="93">
        <v>199.95748599999999</v>
      </c>
      <c r="F70" s="93">
        <v>135.82252</v>
      </c>
      <c r="G70" s="94">
        <f t="shared" si="2"/>
        <v>47.219684924120088</v>
      </c>
    </row>
    <row r="71" spans="1:7" ht="12.75" customHeight="1" x14ac:dyDescent="0.2">
      <c r="A71" s="64" t="s">
        <v>32</v>
      </c>
      <c r="B71" s="9"/>
      <c r="C71" s="9"/>
      <c r="D71" s="9"/>
      <c r="E71" s="9"/>
      <c r="F71" s="9"/>
      <c r="G71" s="9"/>
    </row>
    <row r="72" spans="1:7" ht="12.75" customHeight="1" x14ac:dyDescent="0.2">
      <c r="A72" s="64" t="s">
        <v>116</v>
      </c>
      <c r="B72" s="93">
        <v>6.6655410000000002</v>
      </c>
      <c r="C72" s="93">
        <v>14.678807000000001</v>
      </c>
      <c r="D72" s="93">
        <v>10.577517</v>
      </c>
      <c r="E72" s="93">
        <v>135.389522</v>
      </c>
      <c r="F72" s="93">
        <v>109.614487</v>
      </c>
      <c r="G72" s="94">
        <f>IF(AND(F72&gt;0,E72&gt;0),(E72/F72%)-100,"x  ")</f>
        <v>23.51425957045258</v>
      </c>
    </row>
    <row r="73" spans="1:7" ht="24" x14ac:dyDescent="0.2">
      <c r="A73" s="65" t="s">
        <v>111</v>
      </c>
      <c r="B73" s="93">
        <v>8.9438980000000008</v>
      </c>
      <c r="C73" s="93">
        <v>10.103101000000001</v>
      </c>
      <c r="D73" s="93">
        <v>9.602176</v>
      </c>
      <c r="E73" s="93">
        <v>109.290667</v>
      </c>
      <c r="F73" s="93">
        <v>63.312389000000003</v>
      </c>
      <c r="G73" s="94">
        <f>IF(AND(F73&gt;0,E73&gt;0),(E73/F73%)-100,"x  ")</f>
        <v>72.621296915521526</v>
      </c>
    </row>
    <row r="74" spans="1:7" x14ac:dyDescent="0.2">
      <c r="A74" s="66" t="s">
        <v>46</v>
      </c>
      <c r="B74" s="100">
        <v>1973.1770409999999</v>
      </c>
      <c r="C74" s="96">
        <v>1880.9386199999999</v>
      </c>
      <c r="D74" s="96">
        <v>1628.1481779999999</v>
      </c>
      <c r="E74" s="96">
        <v>21562.355158999999</v>
      </c>
      <c r="F74" s="96">
        <v>21999.529925999999</v>
      </c>
      <c r="G74" s="97">
        <f>IF(AND(F74&gt;0,E74&gt;0),(E74/F74%)-100,"x  ")</f>
        <v>-1.9872004923310982</v>
      </c>
    </row>
    <row r="76" spans="1:7" x14ac:dyDescent="0.2">
      <c r="A76" s="36" t="s">
        <v>159</v>
      </c>
    </row>
    <row r="77" spans="1:7" x14ac:dyDescent="0.2">
      <c r="A77" s="35" t="s">
        <v>118</v>
      </c>
      <c r="B77" s="35"/>
      <c r="C77" s="35"/>
      <c r="D77" s="35"/>
      <c r="E77" s="35"/>
      <c r="F77" s="35"/>
      <c r="G77" s="35"/>
    </row>
    <row r="78" spans="1:7" x14ac:dyDescent="0.2">
      <c r="A78" s="118" t="s">
        <v>119</v>
      </c>
      <c r="B78" s="118"/>
      <c r="C78" s="118"/>
      <c r="D78" s="118"/>
      <c r="E78" s="118"/>
      <c r="F78" s="118"/>
      <c r="G78" s="118"/>
    </row>
  </sheetData>
  <mergeCells count="7">
    <mergeCell ref="A78:G78"/>
    <mergeCell ref="A1:G1"/>
    <mergeCell ref="B4:D4"/>
    <mergeCell ref="A3:A5"/>
    <mergeCell ref="B5:F5"/>
    <mergeCell ref="E3:G3"/>
    <mergeCell ref="G4:G5"/>
  </mergeCells>
  <conditionalFormatting sqref="A6:G74">
    <cfRule type="expression" dxfId="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4/18 SH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9" t="s">
        <v>165</v>
      </c>
      <c r="B1" s="119"/>
      <c r="C1" s="119"/>
      <c r="D1" s="119"/>
      <c r="E1" s="119"/>
      <c r="F1" s="119"/>
      <c r="G1" s="119"/>
    </row>
    <row r="2" spans="1:7" x14ac:dyDescent="0.2">
      <c r="A2" s="119" t="s">
        <v>175</v>
      </c>
      <c r="B2" s="119"/>
      <c r="C2" s="119"/>
      <c r="D2" s="119"/>
      <c r="E2" s="119"/>
      <c r="F2" s="119"/>
      <c r="G2" s="119"/>
    </row>
    <row r="27" spans="1:7" x14ac:dyDescent="0.2">
      <c r="A27" s="119"/>
      <c r="B27" s="119"/>
      <c r="C27" s="119"/>
      <c r="D27" s="119"/>
      <c r="E27" s="119"/>
      <c r="F27" s="119"/>
      <c r="G27" s="119"/>
    </row>
    <row r="28" spans="1:7" x14ac:dyDescent="0.2">
      <c r="A28" s="138" t="s">
        <v>176</v>
      </c>
      <c r="B28" s="138"/>
      <c r="C28" s="138"/>
      <c r="D28" s="138"/>
      <c r="E28" s="138"/>
      <c r="F28" s="138"/>
      <c r="G28" s="138"/>
    </row>
  </sheetData>
  <mergeCells count="4">
    <mergeCell ref="A28:G28"/>
    <mergeCell ref="A27:G27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4/18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9" t="s">
        <v>166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9" t="s">
        <v>96</v>
      </c>
      <c r="B3" s="142" t="s">
        <v>97</v>
      </c>
      <c r="C3" s="143"/>
      <c r="D3" s="144"/>
      <c r="E3" s="144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0"/>
      <c r="B4" s="145" t="s">
        <v>177</v>
      </c>
      <c r="C4" s="146"/>
      <c r="D4" s="147"/>
      <c r="E4" s="147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0"/>
      <c r="B5" s="142"/>
      <c r="C5" s="148"/>
      <c r="D5" s="144"/>
      <c r="E5" s="14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1"/>
      <c r="B6" s="149"/>
      <c r="C6" s="144"/>
      <c r="D6" s="144"/>
      <c r="E6" s="14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101">
        <v>21453.091480999999</v>
      </c>
      <c r="C9" s="102"/>
      <c r="D9" s="101">
        <v>21999.529925999999</v>
      </c>
      <c r="E9" s="10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2018</v>
      </c>
      <c r="C10" s="20">
        <v>2018</v>
      </c>
      <c r="D10" s="12">
        <v>2017</v>
      </c>
      <c r="E10" s="12">
        <v>2017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68</v>
      </c>
      <c r="B11" s="83">
        <v>1824.845634</v>
      </c>
      <c r="C11" s="84">
        <f t="shared" ref="C11:C25" si="0">IF(B$9&gt;0,B11/B$9*100,0)</f>
        <v>8.5062128953124567</v>
      </c>
      <c r="D11" s="85">
        <v>1730.941896</v>
      </c>
      <c r="E11" s="84">
        <f t="shared" ref="E11:E25" si="1">IF(D$9&gt;0,D11/D$9*100,0)</f>
        <v>7.8680858264807636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55</v>
      </c>
      <c r="B12" s="83">
        <v>1817.102382</v>
      </c>
      <c r="C12" s="86">
        <f t="shared" si="0"/>
        <v>8.4701190204186769</v>
      </c>
      <c r="D12" s="85">
        <v>964.79772200000002</v>
      </c>
      <c r="E12" s="84">
        <f t="shared" si="1"/>
        <v>4.38553789669733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54</v>
      </c>
      <c r="B13" s="83">
        <v>1577.836771</v>
      </c>
      <c r="C13" s="86">
        <f t="shared" si="0"/>
        <v>7.3548223685962295</v>
      </c>
      <c r="D13" s="85">
        <v>1398.5343580000001</v>
      </c>
      <c r="E13" s="84">
        <f t="shared" si="1"/>
        <v>6.3571101869188196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178</v>
      </c>
      <c r="B14" s="83">
        <v>1563.2346250000001</v>
      </c>
      <c r="C14" s="86">
        <f t="shared" si="0"/>
        <v>7.2867569058029877</v>
      </c>
      <c r="D14" s="85">
        <v>1526.780195</v>
      </c>
      <c r="E14" s="84">
        <f t="shared" si="1"/>
        <v>6.9400582654976866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179</v>
      </c>
      <c r="B15" s="83">
        <v>1230.5607399999999</v>
      </c>
      <c r="C15" s="86">
        <f t="shared" si="0"/>
        <v>5.7360531981595759</v>
      </c>
      <c r="D15" s="85">
        <v>1167.8467559999999</v>
      </c>
      <c r="E15" s="84">
        <f t="shared" si="1"/>
        <v>5.3085077723401168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69</v>
      </c>
      <c r="B16" s="83">
        <v>1125.9703629999999</v>
      </c>
      <c r="C16" s="86">
        <f t="shared" si="0"/>
        <v>5.2485226383210053</v>
      </c>
      <c r="D16" s="85">
        <v>973.748468</v>
      </c>
      <c r="E16" s="84">
        <f t="shared" si="1"/>
        <v>4.4262239751276766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180</v>
      </c>
      <c r="B17" s="83">
        <v>1100.63714</v>
      </c>
      <c r="C17" s="86">
        <f t="shared" si="0"/>
        <v>5.1304360538190164</v>
      </c>
      <c r="D17" s="85">
        <v>1272.5668700000001</v>
      </c>
      <c r="E17" s="84">
        <f t="shared" si="1"/>
        <v>5.78451846144233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181</v>
      </c>
      <c r="B18" s="83">
        <v>1017.69356</v>
      </c>
      <c r="C18" s="86">
        <f t="shared" si="0"/>
        <v>4.7438084198788957</v>
      </c>
      <c r="D18" s="85">
        <v>964.70995700000003</v>
      </c>
      <c r="E18" s="84">
        <f t="shared" si="1"/>
        <v>4.3851389563549903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52</v>
      </c>
      <c r="B19" s="83">
        <v>996.67314499999998</v>
      </c>
      <c r="C19" s="86">
        <f t="shared" si="0"/>
        <v>4.6458252689721053</v>
      </c>
      <c r="D19" s="85">
        <v>974.13756899999998</v>
      </c>
      <c r="E19" s="84">
        <f t="shared" si="1"/>
        <v>4.4279926538281247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59</v>
      </c>
      <c r="B20" s="83">
        <v>756.88893399999995</v>
      </c>
      <c r="C20" s="86">
        <f t="shared" si="0"/>
        <v>3.5281112499349621</v>
      </c>
      <c r="D20" s="85">
        <v>630.72152800000003</v>
      </c>
      <c r="E20" s="84">
        <f t="shared" si="1"/>
        <v>2.8669772950675005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70</v>
      </c>
      <c r="B21" s="83">
        <v>648.99635699999999</v>
      </c>
      <c r="C21" s="86">
        <f t="shared" si="0"/>
        <v>3.0251880367675015</v>
      </c>
      <c r="D21" s="85">
        <v>633.96701399999995</v>
      </c>
      <c r="E21" s="84">
        <f t="shared" si="1"/>
        <v>2.8817298193755962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61</v>
      </c>
      <c r="B22" s="83">
        <v>573.010942</v>
      </c>
      <c r="C22" s="86">
        <f t="shared" si="0"/>
        <v>2.6709947258999431</v>
      </c>
      <c r="D22" s="85">
        <v>557.26342699999998</v>
      </c>
      <c r="E22" s="84">
        <f t="shared" si="1"/>
        <v>2.5330697013730363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81</v>
      </c>
      <c r="B23" s="83">
        <v>530.86687900000004</v>
      </c>
      <c r="C23" s="86">
        <f t="shared" si="0"/>
        <v>2.4745472207125205</v>
      </c>
      <c r="D23" s="85">
        <v>524.10035500000004</v>
      </c>
      <c r="E23" s="84">
        <f t="shared" si="1"/>
        <v>2.3823252440525811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82</v>
      </c>
      <c r="B24" s="83">
        <v>489.85709000000003</v>
      </c>
      <c r="C24" s="86">
        <f t="shared" si="0"/>
        <v>2.2833869441793206</v>
      </c>
      <c r="D24" s="85">
        <v>383.20317</v>
      </c>
      <c r="E24" s="84">
        <f t="shared" si="1"/>
        <v>1.7418698094413092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182</v>
      </c>
      <c r="B25" s="83">
        <v>415.049375</v>
      </c>
      <c r="C25" s="86">
        <f t="shared" si="0"/>
        <v>1.9346832850062186</v>
      </c>
      <c r="D25" s="85">
        <v>363.98382800000002</v>
      </c>
      <c r="E25" s="84">
        <f t="shared" si="1"/>
        <v>1.6545072973119672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3">
        <f>B9-(SUM(B11:B25))</f>
        <v>5783.867543999997</v>
      </c>
      <c r="C27" s="86">
        <f>IF(B$9&gt;0,B27/B$9*100,0)</f>
        <v>26.960531768218569</v>
      </c>
      <c r="D27" s="85">
        <f>D9-(SUM(D11:D25))</f>
        <v>7932.2268129999957</v>
      </c>
      <c r="E27" s="84">
        <f>IF(D$9&gt;0,D27/D$9*100,0)</f>
        <v>36.056346838690153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9" t="s">
        <v>183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8" t="s">
        <v>154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2018</v>
      </c>
      <c r="C36" s="6">
        <v>2017</v>
      </c>
      <c r="D36" s="6">
        <v>2016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103">
        <v>1759.643024</v>
      </c>
      <c r="C37" s="103">
        <v>1991.964453</v>
      </c>
      <c r="D37" s="103">
        <v>1418.0812080000001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103">
        <v>1754.7442900000001</v>
      </c>
      <c r="C38" s="103">
        <v>1895.5879090000001</v>
      </c>
      <c r="D38" s="103">
        <v>1514.210808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103">
        <v>1826.753999</v>
      </c>
      <c r="C39" s="103">
        <v>2177.2472630000002</v>
      </c>
      <c r="D39" s="103">
        <v>2232.9373700000001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103">
        <v>1779.9932779999999</v>
      </c>
      <c r="C40" s="103">
        <v>2175.4245169999999</v>
      </c>
      <c r="D40" s="103">
        <v>1728.6237430000001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103">
        <v>1703.329195</v>
      </c>
      <c r="C41" s="103">
        <v>1654.6371859999999</v>
      </c>
      <c r="D41" s="103">
        <v>1715.398254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103">
        <v>1785.464751</v>
      </c>
      <c r="C42" s="103">
        <v>1707.9411520000001</v>
      </c>
      <c r="D42" s="103">
        <v>1632.8033640000001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103">
        <v>1826.4312090000001</v>
      </c>
      <c r="C43" s="103">
        <v>1844.04168</v>
      </c>
      <c r="D43" s="103">
        <v>1496.062113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3">
        <v>1902.0080149999999</v>
      </c>
      <c r="C44" s="103">
        <v>1592.7177099999999</v>
      </c>
      <c r="D44" s="103">
        <v>1605.5199950000001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3">
        <v>1661.0940519999999</v>
      </c>
      <c r="C45" s="103">
        <v>1632.184524</v>
      </c>
      <c r="D45" s="103">
        <v>1598.3547149999999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3">
        <v>1964.2331859999999</v>
      </c>
      <c r="C46" s="103">
        <v>1870.8495419999999</v>
      </c>
      <c r="D46" s="103">
        <v>1574.6168970000001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3">
        <v>1870.8504700000001</v>
      </c>
      <c r="C47" s="103">
        <v>1798.6734670000001</v>
      </c>
      <c r="D47" s="103">
        <v>1784.5031650000001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3">
        <v>1618.546012</v>
      </c>
      <c r="C48" s="103">
        <v>1658.2605229999999</v>
      </c>
      <c r="D48" s="103">
        <v>1805.16911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87" t="s">
        <v>168</v>
      </c>
      <c r="B49" s="88"/>
      <c r="C49" s="88"/>
      <c r="D49" s="89"/>
    </row>
    <row r="50" spans="1:4" x14ac:dyDescent="0.2">
      <c r="A50" s="6"/>
      <c r="B50" s="6">
        <v>2018</v>
      </c>
      <c r="C50" s="6">
        <v>2017</v>
      </c>
      <c r="D50" s="6">
        <v>2016</v>
      </c>
    </row>
    <row r="51" spans="1:4" x14ac:dyDescent="0.2">
      <c r="A51" s="6" t="s">
        <v>99</v>
      </c>
      <c r="B51" s="31">
        <f>IF(B37=0,#N/A,B37)</f>
        <v>1759.643024</v>
      </c>
      <c r="C51" s="31">
        <f t="shared" ref="C51:D51" si="2">IF(C37=0,#N/A,C37)</f>
        <v>1991.964453</v>
      </c>
      <c r="D51" s="31">
        <f t="shared" si="2"/>
        <v>1418.0812080000001</v>
      </c>
    </row>
    <row r="52" spans="1:4" x14ac:dyDescent="0.2">
      <c r="A52" s="15" t="s">
        <v>100</v>
      </c>
      <c r="B52" s="31">
        <f t="shared" ref="B52:D62" si="3">IF(B38=0,#N/A,B38)</f>
        <v>1754.7442900000001</v>
      </c>
      <c r="C52" s="31">
        <f t="shared" si="3"/>
        <v>1895.5879090000001</v>
      </c>
      <c r="D52" s="31">
        <f t="shared" si="3"/>
        <v>1514.210808</v>
      </c>
    </row>
    <row r="53" spans="1:4" x14ac:dyDescent="0.2">
      <c r="A53" s="15" t="s">
        <v>101</v>
      </c>
      <c r="B53" s="31">
        <f t="shared" si="3"/>
        <v>1826.753999</v>
      </c>
      <c r="C53" s="31">
        <f t="shared" si="3"/>
        <v>2177.2472630000002</v>
      </c>
      <c r="D53" s="31">
        <f t="shared" si="3"/>
        <v>2232.9373700000001</v>
      </c>
    </row>
    <row r="54" spans="1:4" x14ac:dyDescent="0.2">
      <c r="A54" s="6" t="s">
        <v>102</v>
      </c>
      <c r="B54" s="31">
        <f t="shared" si="3"/>
        <v>1779.9932779999999</v>
      </c>
      <c r="C54" s="31">
        <f t="shared" si="3"/>
        <v>2175.4245169999999</v>
      </c>
      <c r="D54" s="31">
        <f t="shared" si="3"/>
        <v>1728.6237430000001</v>
      </c>
    </row>
    <row r="55" spans="1:4" x14ac:dyDescent="0.2">
      <c r="A55" s="15" t="s">
        <v>103</v>
      </c>
      <c r="B55" s="31">
        <f t="shared" si="3"/>
        <v>1703.329195</v>
      </c>
      <c r="C55" s="31">
        <f t="shared" si="3"/>
        <v>1654.6371859999999</v>
      </c>
      <c r="D55" s="31">
        <f t="shared" si="3"/>
        <v>1715.398254</v>
      </c>
    </row>
    <row r="56" spans="1:4" x14ac:dyDescent="0.2">
      <c r="A56" s="15" t="s">
        <v>104</v>
      </c>
      <c r="B56" s="31">
        <f t="shared" si="3"/>
        <v>1785.464751</v>
      </c>
      <c r="C56" s="31">
        <f t="shared" si="3"/>
        <v>1707.9411520000001</v>
      </c>
      <c r="D56" s="31">
        <f t="shared" si="3"/>
        <v>1632.8033640000001</v>
      </c>
    </row>
    <row r="57" spans="1:4" x14ac:dyDescent="0.2">
      <c r="A57" s="6" t="s">
        <v>105</v>
      </c>
      <c r="B57" s="31">
        <f t="shared" si="3"/>
        <v>1826.4312090000001</v>
      </c>
      <c r="C57" s="31">
        <f t="shared" si="3"/>
        <v>1844.04168</v>
      </c>
      <c r="D57" s="31">
        <f t="shared" si="3"/>
        <v>1496.062113</v>
      </c>
    </row>
    <row r="58" spans="1:4" x14ac:dyDescent="0.2">
      <c r="A58" s="15" t="s">
        <v>106</v>
      </c>
      <c r="B58" s="31">
        <f t="shared" si="3"/>
        <v>1902.0080149999999</v>
      </c>
      <c r="C58" s="31">
        <f t="shared" si="3"/>
        <v>1592.7177099999999</v>
      </c>
      <c r="D58" s="31">
        <f t="shared" si="3"/>
        <v>1605.5199950000001</v>
      </c>
    </row>
    <row r="59" spans="1:4" x14ac:dyDescent="0.2">
      <c r="A59" s="15" t="s">
        <v>107</v>
      </c>
      <c r="B59" s="31">
        <f t="shared" si="3"/>
        <v>1661.0940519999999</v>
      </c>
      <c r="C59" s="31">
        <f t="shared" si="3"/>
        <v>1632.184524</v>
      </c>
      <c r="D59" s="31">
        <f t="shared" si="3"/>
        <v>1598.3547149999999</v>
      </c>
    </row>
    <row r="60" spans="1:4" x14ac:dyDescent="0.2">
      <c r="A60" s="6" t="s">
        <v>108</v>
      </c>
      <c r="B60" s="31">
        <f t="shared" si="3"/>
        <v>1964.2331859999999</v>
      </c>
      <c r="C60" s="31">
        <f t="shared" si="3"/>
        <v>1870.8495419999999</v>
      </c>
      <c r="D60" s="31">
        <f t="shared" si="3"/>
        <v>1574.6168970000001</v>
      </c>
    </row>
    <row r="61" spans="1:4" x14ac:dyDescent="0.2">
      <c r="A61" s="15" t="s">
        <v>109</v>
      </c>
      <c r="B61" s="31">
        <f t="shared" si="3"/>
        <v>1870.8504700000001</v>
      </c>
      <c r="C61" s="31">
        <f t="shared" si="3"/>
        <v>1798.6734670000001</v>
      </c>
      <c r="D61" s="31">
        <f t="shared" si="3"/>
        <v>1784.5031650000001</v>
      </c>
    </row>
    <row r="62" spans="1:4" x14ac:dyDescent="0.2">
      <c r="A62" s="15" t="s">
        <v>110</v>
      </c>
      <c r="B62" s="31">
        <f t="shared" si="3"/>
        <v>1618.546012</v>
      </c>
      <c r="C62" s="31">
        <f t="shared" si="3"/>
        <v>1658.2605229999999</v>
      </c>
      <c r="D62" s="31">
        <f t="shared" si="3"/>
        <v>1805.16911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4/18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V0_1</vt:lpstr>
      <vt:lpstr>V0_2</vt:lpstr>
      <vt:lpstr>T1_1</vt:lpstr>
      <vt:lpstr>T2_1</vt:lpstr>
      <vt:lpstr>TG3_1</vt:lpstr>
      <vt:lpstr>T3_1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2013-03-20T15:24:50Z</cp:lastPrinted>
  <dcterms:created xsi:type="dcterms:W3CDTF">2012-03-28T07:56:08Z</dcterms:created>
  <dcterms:modified xsi:type="dcterms:W3CDTF">2019-02-28T12:33:44Z</dcterms:modified>
  <cp:category>LIS-Bericht</cp:category>
</cp:coreProperties>
</file>