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0" i="10"/>
  <c r="G69" i="10"/>
  <c r="G68" i="10"/>
  <c r="G67" i="10"/>
  <c r="G66" i="10"/>
  <c r="G64" i="10"/>
  <c r="G62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2" i="10" l="1"/>
  <c r="G43" i="10"/>
  <c r="G12" i="10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<sst xmlns="http://schemas.openxmlformats.org/spreadsheetml/2006/main" count="240" uniqueCount="187">
  <si>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</si>
  <si>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</si>
  <si>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</si>
  <si>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</si>
  <si>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</si>
  <si>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</si>
  <si>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</si>
  <si>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</si>
  <si>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</si>
  <si>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</si>
  <si>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</si>
  <si>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</si>
  <si>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</si>
  <si>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</si>
  <si>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</si>
  <si>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</si>
  <si>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</si>
  <si>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</si>
  <si>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</si>
  <si>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</si>
  <si>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</si>
  <si>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</si>
  <si>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</si>
  <si>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</si>
  <si>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</si>
  <si>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</si>
  <si>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</si>
  <si>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</si>
  <si>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</si>
  <si>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</si>
  <si>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</si>
  <si>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</si>
  <si>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</si>
  <si>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</si>
  <si>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</si>
  <si>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</si>
  <si>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</si>
  <si>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</si>
  <si>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</si>
  <si>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</si>
  <si>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</si>
  <si>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</si>
  <si>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</si>
  <si>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</si>
  <si>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</si>
  <si>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</si>
  <si>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</si>
  <si>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</si>
  <si>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</si>
  <si>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</si>
  <si>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</si>
  <si>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</si>
  <si>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</si>
  <si>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</si>
  <si>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</si>
  <si>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</si>
  <si>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</si>
  <si>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</si>
  <si>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</si>
  <si>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</si>
  <si>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</si>
  <si>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</si>
  <si>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</si>
  <si>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</si>
  <si>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</si>
  <si>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</si>
  <si>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</si>
  <si>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</si>
  <si>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</si>
  <si>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</si>
  <si>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</si>
  <si>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</si>
  <si>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</si>
  <si>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</si>
  <si>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</si>
  <si>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</si>
  <si>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</si>
  <si>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</si>
  <si>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</si>
  <si>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</si>
  <si>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</si>
  <si>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</si>
  <si>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</si>
  <si>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</si>
  <si>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</si>
  <si>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</si>
  <si>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</si>
  <si>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</si>
  <si>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</si>
  <si>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</si>
  <si>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</si>
  <si>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</si>
  <si>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</si>
  <si>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</si>
  <si>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</si>
  <si>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</si>
  <si>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</si>
  <si>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</si>
  <si>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</si>
  <si>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</si>
  <si>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</si>
  <si>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</si>
  <si>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</si>
  <si>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</si>
  <si>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</si>
  <si>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</si>
  <si>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</si>
  <si>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</si>
  <si>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</si>
  <si>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</si>
  <si>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</si>
  <si>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</si>
  <si>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</si>
  <si>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</si>
  <si>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</si>
  <si>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</si>
  <si>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</si>
  <si>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</si>
  <si>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</si>
  <si>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</si>
  <si>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</si>
  <si>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</si>
  <si>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</si>
  <si>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</si>
  <si>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</si>
  <si>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</si>
  <si>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</si>
  <si>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</si>
  <si>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</si>
  <si>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</si>
  <si>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</si>
  <si>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</si>
  <si>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</si>
  <si>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</si>
  <si>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</si>
  <si>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</si>
  <si>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</si>
  <si>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</si>
  <si>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</si>
  <si>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</si>
  <si>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</si>
  <si>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</si>
  <si>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</si>
  <si>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</si>
  <si>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</si>
  <si>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</si>
  <si>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</si>
  <si>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</si>
  <si>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</si>
  <si>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</si>
  <si>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</si>
  <si>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</si>
  <si>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</si>
  <si>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</si>
  <si>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</si>
  <si>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</si>
  <si>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</si>
  <si>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</si>
  <si>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</si>
  <si>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</si>
  <si>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</si>
  <si>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</si>
  <si>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</si>
  <si>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</si>
  <si>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</si>
  <si>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</si>
  <si>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</si>
  <si>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</si>
  <si>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Kennziffer: G III 1 - vj 1/19 HH</t>
  </si>
  <si>
    <t>1. Quartal 2019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</si>
  <si>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</si>
  <si>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</si>
  <si>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2019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</si>
  <si>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</si>
  <si>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</si>
  <si>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</si>
  <si>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</si>
  <si>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Hamburg 2017 bis 2019 im Monatsvergleich</t>
  </si>
  <si>
    <t>Januar - März 2019</t>
  </si>
  <si>
    <t>Frankreich</t>
  </si>
  <si>
    <t>China, Volksrepublik</t>
  </si>
  <si>
    <t>Vereinigt.Königreich</t>
  </si>
  <si>
    <t>Verein.Staaten (USA)</t>
  </si>
  <si>
    <t>Chile</t>
  </si>
  <si>
    <t xml:space="preserve">2. Ausfuhr des Landes Hamburg im monatlichen Jahresvergleich in 2017 bis 2019 </t>
  </si>
  <si>
    <t xml:space="preserve">x  </t>
  </si>
  <si>
    <t>Herausgegeben am: 11.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</si>
</sst>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1" fillId="0" borderId="0"/>
  </cellStyleXfs>
  <cellXfs count="14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6" fontId="17" fillId="0" borderId="0" xfId="0" applyNumberFormat="1" applyFont="1"/>
    <xf numFmtId="167" fontId="17" fillId="0" borderId="0" xfId="0" applyNumberFormat="1" applyFont="1"/>
    <xf numFmtId="166" fontId="30" fillId="0" borderId="13" xfId="0" applyNumberFormat="1" applyFont="1" applyBorder="1"/>
    <xf numFmtId="166" fontId="30" fillId="0" borderId="14" xfId="0" applyNumberFormat="1" applyFont="1" applyBorder="1"/>
    <xf numFmtId="167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6" fontId="30" fillId="0" borderId="5" xfId="0" applyNumberFormat="1" applyFont="1" applyBorder="1"/>
    <xf numFmtId="166" fontId="30" fillId="0" borderId="4" xfId="0" applyNumberFormat="1" applyFont="1" applyBorder="1"/>
    <xf numFmtId="167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7" fontId="17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Ungarn</c:v>
                </c:pt>
                <c:pt idx="5">
                  <c:v>Niederlande</c:v>
                </c:pt>
                <c:pt idx="6">
                  <c:v>Polen</c:v>
                </c:pt>
                <c:pt idx="7">
                  <c:v>Chile</c:v>
                </c:pt>
                <c:pt idx="8">
                  <c:v>Spanien</c:v>
                </c:pt>
                <c:pt idx="9">
                  <c:v>Türkei</c:v>
                </c:pt>
                <c:pt idx="10">
                  <c:v>Belgien</c:v>
                </c:pt>
                <c:pt idx="11">
                  <c:v>Österreich</c:v>
                </c:pt>
                <c:pt idx="12">
                  <c:v>Japan</c:v>
                </c:pt>
                <c:pt idx="13">
                  <c:v>Italien</c:v>
                </c:pt>
                <c:pt idx="14">
                  <c:v>Schweiz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2529.0483370000002</c:v>
                </c:pt>
                <c:pt idx="1">
                  <c:v>1500.9975899999999</c:v>
                </c:pt>
                <c:pt idx="2">
                  <c:v>1024.937968</c:v>
                </c:pt>
                <c:pt idx="3">
                  <c:v>664.19333400000005</c:v>
                </c:pt>
                <c:pt idx="4">
                  <c:v>416.85541599999999</c:v>
                </c:pt>
                <c:pt idx="5">
                  <c:v>340.872816</c:v>
                </c:pt>
                <c:pt idx="6">
                  <c:v>313.79328299999997</c:v>
                </c:pt>
                <c:pt idx="7">
                  <c:v>291.54120999999998</c:v>
                </c:pt>
                <c:pt idx="8">
                  <c:v>279.64252599999998</c:v>
                </c:pt>
                <c:pt idx="9">
                  <c:v>260.97582599999998</c:v>
                </c:pt>
                <c:pt idx="10">
                  <c:v>258.55598600000002</c:v>
                </c:pt>
                <c:pt idx="11">
                  <c:v>238.45006699999999</c:v>
                </c:pt>
                <c:pt idx="12">
                  <c:v>231.03493700000001</c:v>
                </c:pt>
                <c:pt idx="13">
                  <c:v>217.72678400000001</c:v>
                </c:pt>
                <c:pt idx="14">
                  <c:v>180.283591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Ungarn</c:v>
                </c:pt>
                <c:pt idx="5">
                  <c:v>Niederlande</c:v>
                </c:pt>
                <c:pt idx="6">
                  <c:v>Polen</c:v>
                </c:pt>
                <c:pt idx="7">
                  <c:v>Chile</c:v>
                </c:pt>
                <c:pt idx="8">
                  <c:v>Spanien</c:v>
                </c:pt>
                <c:pt idx="9">
                  <c:v>Türkei</c:v>
                </c:pt>
                <c:pt idx="10">
                  <c:v>Belgien</c:v>
                </c:pt>
                <c:pt idx="11">
                  <c:v>Österreich</c:v>
                </c:pt>
                <c:pt idx="12">
                  <c:v>Japan</c:v>
                </c:pt>
                <c:pt idx="13">
                  <c:v>Italien</c:v>
                </c:pt>
                <c:pt idx="14">
                  <c:v>Schweiz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2410.467384</c:v>
                </c:pt>
                <c:pt idx="1">
                  <c:v>762.20206099999996</c:v>
                </c:pt>
                <c:pt idx="2">
                  <c:v>706.51639599999999</c:v>
                </c:pt>
                <c:pt idx="3">
                  <c:v>832.466272</c:v>
                </c:pt>
                <c:pt idx="4">
                  <c:v>321.83007800000001</c:v>
                </c:pt>
                <c:pt idx="5">
                  <c:v>355.613202</c:v>
                </c:pt>
                <c:pt idx="6">
                  <c:v>340.395197</c:v>
                </c:pt>
                <c:pt idx="7">
                  <c:v>12.328249</c:v>
                </c:pt>
                <c:pt idx="8">
                  <c:v>142.08064100000001</c:v>
                </c:pt>
                <c:pt idx="9">
                  <c:v>185.51190399999999</c:v>
                </c:pt>
                <c:pt idx="10">
                  <c:v>190.45198099999999</c:v>
                </c:pt>
                <c:pt idx="11">
                  <c:v>181.293654</c:v>
                </c:pt>
                <c:pt idx="12">
                  <c:v>96.981677000000005</c:v>
                </c:pt>
                <c:pt idx="13">
                  <c:v>328.97402799999998</c:v>
                </c:pt>
                <c:pt idx="14">
                  <c:v>118.969992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378560"/>
        <c:axId val="125381248"/>
      </c:barChart>
      <c:catAx>
        <c:axId val="1253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25381248"/>
        <c:crosses val="autoZero"/>
        <c:auto val="1"/>
        <c:lblAlgn val="ctr"/>
        <c:lblOffset val="100"/>
        <c:noMultiLvlLbl val="0"/>
      </c:catAx>
      <c:valAx>
        <c:axId val="12538124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2537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3333.9404359999999</c:v>
                </c:pt>
                <c:pt idx="1">
                  <c:v>4030.1601409999998</c:v>
                </c:pt>
                <c:pt idx="2">
                  <c:v>4218.6768689999999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3420.6150590000002</c:v>
                </c:pt>
                <c:pt idx="1">
                  <c:v>2698.8891789999998</c:v>
                </c:pt>
                <c:pt idx="2">
                  <c:v>4160.6015369999996</c:v>
                </c:pt>
                <c:pt idx="3">
                  <c:v>4244.7491710000004</c:v>
                </c:pt>
                <c:pt idx="4">
                  <c:v>3848.811044</c:v>
                </c:pt>
                <c:pt idx="5">
                  <c:v>4989.1093570000003</c:v>
                </c:pt>
                <c:pt idx="6">
                  <c:v>4272.8529129999997</c:v>
                </c:pt>
                <c:pt idx="7">
                  <c:v>3514.4033679999998</c:v>
                </c:pt>
                <c:pt idx="8">
                  <c:v>4680.6319169999997</c:v>
                </c:pt>
                <c:pt idx="9">
                  <c:v>3835.3413070000001</c:v>
                </c:pt>
                <c:pt idx="10">
                  <c:v>5293.5728060000001</c:v>
                </c:pt>
                <c:pt idx="11">
                  <c:v>5687.2735949999997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3636.2664319999999</c:v>
                </c:pt>
                <c:pt idx="1">
                  <c:v>4110.1865539999999</c:v>
                </c:pt>
                <c:pt idx="2">
                  <c:v>5079.3583310000004</c:v>
                </c:pt>
                <c:pt idx="3">
                  <c:v>3712.3192709999998</c:v>
                </c:pt>
                <c:pt idx="4">
                  <c:v>5035.0864979999997</c:v>
                </c:pt>
                <c:pt idx="5">
                  <c:v>4237.8259930000004</c:v>
                </c:pt>
                <c:pt idx="6">
                  <c:v>3867.272136</c:v>
                </c:pt>
                <c:pt idx="7">
                  <c:v>4455.1256860000003</c:v>
                </c:pt>
                <c:pt idx="8">
                  <c:v>4325.752195</c:v>
                </c:pt>
                <c:pt idx="9">
                  <c:v>4626.1331419999997</c:v>
                </c:pt>
                <c:pt idx="10">
                  <c:v>4974.0468060000003</c:v>
                </c:pt>
                <c:pt idx="11">
                  <c:v>5343.4448949999996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72800"/>
        <c:axId val="58574720"/>
      </c:lineChart>
      <c:catAx>
        <c:axId val="58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8574720"/>
        <c:crosses val="autoZero"/>
        <c:auto val="1"/>
        <c:lblAlgn val="ctr"/>
        <c:lblOffset val="100"/>
        <c:noMultiLvlLbl val="0"/>
      </c:catAx>
      <c:valAx>
        <c:axId val="58574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8572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0" t="s">
        <v>129</v>
      </c>
    </row>
    <row r="4" spans="1:7" ht="20.25" x14ac:dyDescent="0.3">
      <c r="A4" s="30" t="s">
        <v>130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152</v>
      </c>
    </row>
    <row r="16" spans="1:7" ht="15" x14ac:dyDescent="0.2">
      <c r="G16" s="54" t="s">
        <v>168</v>
      </c>
    </row>
    <row r="17" spans="1:7" x14ac:dyDescent="0.2">
      <c r="G17" s="56"/>
    </row>
    <row r="18" spans="1:7" ht="37.5" x14ac:dyDescent="0.5">
      <c r="G18" s="31" t="s">
        <v>131</v>
      </c>
    </row>
    <row r="19" spans="1:7" ht="37.5" x14ac:dyDescent="0.5">
      <c r="G19" s="81" t="s">
        <v>169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186</v>
      </c>
    </row>
    <row r="22" spans="1:7" ht="20.25" customHeight="1" x14ac:dyDescent="0.25">
      <c r="A22" s="101"/>
      <c r="B22" s="101"/>
      <c r="C22" s="101"/>
      <c r="D22" s="101"/>
      <c r="E22" s="101"/>
      <c r="F22" s="101"/>
      <c r="G22" s="10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x14ac:dyDescent="0.2"/>
    <row r="2" spans="1:7" s="43" customFormat="1" ht="15.75" x14ac:dyDescent="0.25">
      <c r="A2" s="102" t="s">
        <v>0</v>
      </c>
      <c r="B2" s="102"/>
      <c r="C2" s="102"/>
      <c r="D2" s="102"/>
      <c r="E2" s="102"/>
      <c r="F2" s="102"/>
      <c r="G2" s="102"/>
    </row>
    <row r="3" spans="1:7" s="43" customFormat="1" x14ac:dyDescent="0.2"/>
    <row r="4" spans="1:7" s="43" customFormat="1" ht="15.75" x14ac:dyDescent="0.25">
      <c r="A4" s="103" t="s">
        <v>1</v>
      </c>
      <c r="B4" s="104"/>
      <c r="C4" s="104"/>
      <c r="D4" s="104"/>
      <c r="E4" s="104"/>
      <c r="F4" s="104"/>
      <c r="G4" s="104"/>
    </row>
    <row r="5" spans="1:7" s="43" customFormat="1" x14ac:dyDescent="0.2">
      <c r="A5" s="105"/>
      <c r="B5" s="105"/>
      <c r="C5" s="105"/>
      <c r="D5" s="105"/>
      <c r="E5" s="105"/>
      <c r="F5" s="105"/>
      <c r="G5" s="105"/>
    </row>
    <row r="6" spans="1:7" s="43" customFormat="1" x14ac:dyDescent="0.2">
      <c r="A6" s="70" t="s">
        <v>146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06" t="s">
        <v>133</v>
      </c>
      <c r="B8" s="107"/>
      <c r="C8" s="107"/>
      <c r="D8" s="107"/>
      <c r="E8" s="107"/>
      <c r="F8" s="107"/>
      <c r="G8" s="107"/>
    </row>
    <row r="9" spans="1:7" s="43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08" t="s">
        <v>2</v>
      </c>
      <c r="B11" s="108"/>
      <c r="C11" s="108"/>
      <c r="D11" s="108"/>
      <c r="E11" s="108"/>
      <c r="F11" s="108"/>
      <c r="G11" s="108"/>
    </row>
    <row r="12" spans="1:7" s="43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06" t="s">
        <v>135</v>
      </c>
      <c r="B15" s="107"/>
      <c r="C15" s="107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10" t="s">
        <v>155</v>
      </c>
      <c r="B17" s="107"/>
      <c r="C17" s="107"/>
      <c r="D17" s="73"/>
      <c r="E17" s="73"/>
      <c r="F17" s="73"/>
      <c r="G17" s="73"/>
    </row>
    <row r="18" spans="1:7" s="43" customFormat="1" ht="12.75" customHeight="1" x14ac:dyDescent="0.2">
      <c r="A18" s="73" t="s">
        <v>139</v>
      </c>
      <c r="B18" s="111" t="s">
        <v>162</v>
      </c>
      <c r="C18" s="107"/>
      <c r="D18" s="73"/>
      <c r="E18" s="73"/>
      <c r="F18" s="73"/>
      <c r="G18" s="73"/>
    </row>
    <row r="19" spans="1:7" s="43" customFormat="1" ht="12.75" customHeight="1" x14ac:dyDescent="0.2">
      <c r="A19" s="73" t="s">
        <v>140</v>
      </c>
      <c r="B19" s="112" t="s">
        <v>156</v>
      </c>
      <c r="C19" s="112"/>
      <c r="D19" s="112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06" t="s">
        <v>147</v>
      </c>
      <c r="B21" s="107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141</v>
      </c>
      <c r="B23" s="107" t="s">
        <v>142</v>
      </c>
      <c r="C23" s="107"/>
      <c r="D23" s="73"/>
      <c r="E23" s="73"/>
      <c r="F23" s="73"/>
      <c r="G23" s="73"/>
    </row>
    <row r="24" spans="1:7" s="43" customFormat="1" ht="12.75" customHeight="1" x14ac:dyDescent="0.2">
      <c r="A24" s="73" t="s">
        <v>143</v>
      </c>
      <c r="B24" s="107" t="s">
        <v>144</v>
      </c>
      <c r="C24" s="107"/>
      <c r="D24" s="73"/>
      <c r="E24" s="73"/>
      <c r="F24" s="73"/>
      <c r="G24" s="73"/>
    </row>
    <row r="25" spans="1:7" s="43" customFormat="1" ht="12.75" customHeight="1" x14ac:dyDescent="0.2">
      <c r="A25" s="73"/>
      <c r="B25" s="107"/>
      <c r="C25" s="107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148</v>
      </c>
      <c r="B27" s="74" t="s">
        <v>149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09" t="s">
        <v>170</v>
      </c>
      <c r="B29" s="107"/>
      <c r="C29" s="107"/>
      <c r="D29" s="107"/>
      <c r="E29" s="107"/>
      <c r="F29" s="107"/>
      <c r="G29" s="107"/>
    </row>
    <row r="30" spans="1:7" s="43" customFormat="1" ht="41.85" customHeight="1" x14ac:dyDescent="0.2">
      <c r="A30" s="107" t="s">
        <v>154</v>
      </c>
      <c r="B30" s="107"/>
      <c r="C30" s="107"/>
      <c r="D30" s="107"/>
      <c r="E30" s="107"/>
      <c r="F30" s="107"/>
      <c r="G30" s="107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105" t="s">
        <v>150</v>
      </c>
      <c r="B41" s="105"/>
      <c r="C41" s="72"/>
      <c r="D41" s="72"/>
      <c r="E41" s="72"/>
      <c r="F41" s="72"/>
      <c r="G41" s="72"/>
    </row>
    <row r="42" spans="1:7" s="43" customFormat="1" x14ac:dyDescent="0.2">
      <c r="A42" s="72"/>
      <c r="B42" s="72"/>
      <c r="C42" s="72"/>
      <c r="D42" s="72"/>
      <c r="E42" s="72"/>
      <c r="F42" s="72"/>
      <c r="G42" s="72"/>
    </row>
    <row r="43" spans="1:7" s="43" customFormat="1" x14ac:dyDescent="0.2">
      <c r="A43" s="7">
        <v>0</v>
      </c>
      <c r="B43" s="8" t="s">
        <v>5</v>
      </c>
      <c r="C43" s="72"/>
      <c r="D43" s="72"/>
      <c r="E43" s="72"/>
      <c r="F43" s="72"/>
      <c r="G43" s="72"/>
    </row>
    <row r="44" spans="1:7" s="43" customFormat="1" x14ac:dyDescent="0.2">
      <c r="A44" s="8" t="s">
        <v>19</v>
      </c>
      <c r="B44" s="8" t="s">
        <v>6</v>
      </c>
      <c r="C44" s="72"/>
      <c r="D44" s="72"/>
      <c r="E44" s="72"/>
      <c r="F44" s="72"/>
      <c r="G44" s="72"/>
    </row>
    <row r="45" spans="1:7" s="43" customFormat="1" x14ac:dyDescent="0.2">
      <c r="A45" s="8" t="s">
        <v>20</v>
      </c>
      <c r="B45" s="8" t="s">
        <v>7</v>
      </c>
      <c r="C45" s="72"/>
      <c r="D45" s="72"/>
      <c r="E45" s="72"/>
      <c r="F45" s="72"/>
      <c r="G45" s="72"/>
    </row>
    <row r="46" spans="1:7" s="43" customFormat="1" x14ac:dyDescent="0.2">
      <c r="A46" s="8" t="s">
        <v>21</v>
      </c>
      <c r="B46" s="8" t="s">
        <v>8</v>
      </c>
      <c r="C46" s="72"/>
      <c r="D46" s="72"/>
      <c r="E46" s="72"/>
      <c r="F46" s="72"/>
      <c r="G46" s="72"/>
    </row>
    <row r="47" spans="1:7" s="43" customFormat="1" x14ac:dyDescent="0.2">
      <c r="A47" s="8" t="s">
        <v>15</v>
      </c>
      <c r="B47" s="8" t="s">
        <v>9</v>
      </c>
      <c r="C47" s="72"/>
      <c r="D47" s="72"/>
      <c r="E47" s="72"/>
      <c r="F47" s="72"/>
      <c r="G47" s="72"/>
    </row>
    <row r="48" spans="1:7" s="43" customFormat="1" x14ac:dyDescent="0.2">
      <c r="A48" s="8" t="s">
        <v>16</v>
      </c>
      <c r="B48" s="8" t="s">
        <v>10</v>
      </c>
      <c r="C48" s="72"/>
      <c r="D48" s="72"/>
      <c r="E48" s="72"/>
      <c r="F48" s="72"/>
      <c r="G48" s="72"/>
    </row>
    <row r="49" spans="1:7" s="43" customFormat="1" x14ac:dyDescent="0.2">
      <c r="A49" s="8" t="s">
        <v>17</v>
      </c>
      <c r="B49" s="8" t="s">
        <v>11</v>
      </c>
      <c r="C49" s="72"/>
      <c r="D49" s="72"/>
      <c r="E49" s="72"/>
      <c r="F49" s="72"/>
      <c r="G49" s="72"/>
    </row>
    <row r="50" spans="1:7" s="43" customFormat="1" x14ac:dyDescent="0.2">
      <c r="A50" s="8" t="s">
        <v>18</v>
      </c>
      <c r="B50" s="8" t="s">
        <v>12</v>
      </c>
      <c r="C50" s="72"/>
      <c r="D50" s="72"/>
      <c r="E50" s="72"/>
      <c r="F50" s="72"/>
      <c r="G50" s="72"/>
    </row>
    <row r="51" spans="1:7" s="43" customFormat="1" x14ac:dyDescent="0.2">
      <c r="A51" s="8" t="s">
        <v>151</v>
      </c>
      <c r="B51" s="8" t="s">
        <v>13</v>
      </c>
      <c r="C51" s="72"/>
      <c r="D51" s="72"/>
      <c r="E51" s="72"/>
      <c r="F51" s="72"/>
      <c r="G51" s="72"/>
    </row>
    <row r="52" spans="1:7" s="43" customFormat="1" x14ac:dyDescent="0.2">
      <c r="A52" s="8" t="s">
        <v>145</v>
      </c>
      <c r="B52" s="8" t="s">
        <v>14</v>
      </c>
      <c r="C52" s="72"/>
      <c r="D52" s="72"/>
      <c r="E52" s="72"/>
      <c r="F52" s="72"/>
      <c r="G52" s="72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activeCell="A7" sqref="A7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4" t="s">
        <v>160</v>
      </c>
      <c r="B2" s="114"/>
      <c r="C2" s="114"/>
      <c r="D2" s="114"/>
      <c r="E2" s="114"/>
      <c r="F2" s="114"/>
      <c r="G2" s="114"/>
    </row>
    <row r="4" spans="1:7" s="9" customFormat="1" ht="26.25" customHeight="1" x14ac:dyDescent="0.2">
      <c r="A4" s="122" t="s">
        <v>138</v>
      </c>
      <c r="B4" s="82" t="s">
        <v>116</v>
      </c>
      <c r="C4" s="82" t="s">
        <v>117</v>
      </c>
      <c r="D4" s="82" t="s">
        <v>118</v>
      </c>
      <c r="E4" s="117" t="s">
        <v>171</v>
      </c>
      <c r="F4" s="118"/>
      <c r="G4" s="119"/>
    </row>
    <row r="5" spans="1:7" s="9" customFormat="1" ht="18" customHeight="1" x14ac:dyDescent="0.2">
      <c r="A5" s="123"/>
      <c r="B5" s="115" t="s">
        <v>172</v>
      </c>
      <c r="C5" s="116"/>
      <c r="D5" s="116"/>
      <c r="E5" s="34" t="s">
        <v>172</v>
      </c>
      <c r="F5" s="34" t="s">
        <v>173</v>
      </c>
      <c r="G5" s="120" t="s">
        <v>161</v>
      </c>
    </row>
    <row r="6" spans="1:7" s="9" customFormat="1" ht="17.25" customHeight="1" x14ac:dyDescent="0.2">
      <c r="A6" s="124"/>
      <c r="B6" s="115" t="s">
        <v>132</v>
      </c>
      <c r="C6" s="116"/>
      <c r="D6" s="116"/>
      <c r="E6" s="116"/>
      <c r="F6" s="116"/>
      <c r="G6" s="121"/>
    </row>
    <row r="7" spans="1:7" s="9" customFormat="1" ht="18.75" customHeight="1" x14ac:dyDescent="0.2">
      <c r="A7" s="36" t="s">
        <v>22</v>
      </c>
      <c r="B7" s="83">
        <v>126.132307</v>
      </c>
      <c r="C7" s="83">
        <v>130.2364</v>
      </c>
      <c r="D7" s="83">
        <v>147.22078300000001</v>
      </c>
      <c r="E7" s="83">
        <v>403.58949000000001</v>
      </c>
      <c r="F7" s="83">
        <v>405.44507700000003</v>
      </c>
      <c r="G7" s="84">
        <f>IF(AND(F7&gt;0,E7&gt;0),(E7/F7%)-100,"x  ")</f>
        <v>-0.45766667429531083</v>
      </c>
    </row>
    <row r="8" spans="1:7" s="9" customFormat="1" ht="12" x14ac:dyDescent="0.2">
      <c r="A8" s="45" t="s">
        <v>23</v>
      </c>
    </row>
    <row r="9" spans="1:7" s="9" customFormat="1" ht="12" x14ac:dyDescent="0.2">
      <c r="A9" s="46" t="s">
        <v>24</v>
      </c>
      <c r="B9" s="83">
        <v>7.9699999999999993E-2</v>
      </c>
      <c r="C9" s="83">
        <v>0.37726100000000001</v>
      </c>
      <c r="D9" s="83">
        <v>0.23072699999999999</v>
      </c>
      <c r="E9" s="83">
        <v>0.68768799999999997</v>
      </c>
      <c r="F9" s="83">
        <v>0.81911</v>
      </c>
      <c r="G9" s="84">
        <f>IF(AND(F9&gt;0,E9&gt;0),(E9/F9%)-100,"x  ")</f>
        <v>-16.044487309396786</v>
      </c>
    </row>
    <row r="10" spans="1:7" s="9" customFormat="1" ht="12" x14ac:dyDescent="0.2">
      <c r="A10" s="46" t="s">
        <v>25</v>
      </c>
      <c r="B10" s="83">
        <v>13.422897000000001</v>
      </c>
      <c r="C10" s="83">
        <v>15.210831000000001</v>
      </c>
      <c r="D10" s="83">
        <v>17.153570999999999</v>
      </c>
      <c r="E10" s="83">
        <v>45.787298999999997</v>
      </c>
      <c r="F10" s="83">
        <v>43.286664999999999</v>
      </c>
      <c r="G10" s="84">
        <f>IF(AND(F10&gt;0,E10&gt;0),(E10/F10%)-100,"x  ")</f>
        <v>5.7769153618094577</v>
      </c>
    </row>
    <row r="11" spans="1:7" s="9" customFormat="1" ht="12" x14ac:dyDescent="0.2">
      <c r="A11" s="46" t="s">
        <v>26</v>
      </c>
      <c r="B11" s="83">
        <v>102.35666999999999</v>
      </c>
      <c r="C11" s="83">
        <v>105.772296</v>
      </c>
      <c r="D11" s="83">
        <v>120.18110299999999</v>
      </c>
      <c r="E11" s="83">
        <v>328.310069</v>
      </c>
      <c r="F11" s="83">
        <v>329.01914499999998</v>
      </c>
      <c r="G11" s="84">
        <f>IF(AND(F11&gt;0,E11&gt;0),(E11/F11%)-100,"x  ")</f>
        <v>-0.21551207909193693</v>
      </c>
    </row>
    <row r="12" spans="1:7" s="9" customFormat="1" ht="12" x14ac:dyDescent="0.2">
      <c r="A12" s="38" t="s">
        <v>29</v>
      </c>
    </row>
    <row r="13" spans="1:7" s="9" customFormat="1" ht="12" x14ac:dyDescent="0.2">
      <c r="A13" s="38" t="s">
        <v>30</v>
      </c>
      <c r="B13" s="83">
        <v>3.4838879999999999</v>
      </c>
      <c r="C13" s="83">
        <v>7.0770660000000003</v>
      </c>
      <c r="D13" s="83">
        <v>17.485330000000001</v>
      </c>
      <c r="E13" s="83">
        <v>28.046284</v>
      </c>
      <c r="F13" s="83">
        <v>52.651803000000001</v>
      </c>
      <c r="G13" s="84">
        <f>IF(AND(F13&gt;0,E13&gt;0),(E13/F13%)-100,"x  ")</f>
        <v>-46.7325287986814</v>
      </c>
    </row>
    <row r="14" spans="1:7" s="9" customFormat="1" ht="12" x14ac:dyDescent="0.2">
      <c r="A14" s="47" t="s">
        <v>28</v>
      </c>
      <c r="B14" s="83">
        <v>33.221874</v>
      </c>
      <c r="C14" s="83">
        <v>29.626352000000001</v>
      </c>
      <c r="D14" s="83">
        <v>30.514012999999998</v>
      </c>
      <c r="E14" s="83">
        <v>93.362239000000002</v>
      </c>
      <c r="F14" s="83">
        <v>90.649663000000004</v>
      </c>
      <c r="G14" s="84">
        <f>IF(AND(F14&gt;0,E14&gt;0),(E14/F14%)-100,"x  ")</f>
        <v>2.9923729556501542</v>
      </c>
    </row>
    <row r="15" spans="1:7" s="9" customFormat="1" ht="12" x14ac:dyDescent="0.2">
      <c r="A15" s="48" t="s">
        <v>27</v>
      </c>
      <c r="B15" s="83">
        <v>10.27304</v>
      </c>
      <c r="C15" s="83">
        <v>8.8760119999999993</v>
      </c>
      <c r="D15" s="83">
        <v>9.6553819999999995</v>
      </c>
      <c r="E15" s="83">
        <v>28.804434000000001</v>
      </c>
      <c r="F15" s="83">
        <v>32.320157000000002</v>
      </c>
      <c r="G15" s="84">
        <f>IF(AND(F15&gt;0,E15&gt;0),(E15/F15%)-100,"x  ")</f>
        <v>-10.877802976018955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3">
        <v>3301.1150769999999</v>
      </c>
      <c r="C17" s="83">
        <v>3980.3276430000001</v>
      </c>
      <c r="D17" s="83">
        <v>4159.1818380000004</v>
      </c>
      <c r="E17" s="83">
        <v>11440.624558</v>
      </c>
      <c r="F17" s="83">
        <v>9645.7605509999994</v>
      </c>
      <c r="G17" s="84">
        <f>IF(AND(F17&gt;0,E17&gt;0),(E17/F17%)-100,"x  ")</f>
        <v>18.607801816248923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3">
        <v>8.9477259999999994</v>
      </c>
      <c r="C19" s="83">
        <v>11.988481999999999</v>
      </c>
      <c r="D19" s="83">
        <v>11.200614</v>
      </c>
      <c r="E19" s="83">
        <v>32.136822000000002</v>
      </c>
      <c r="F19" s="83">
        <v>32.458604999999999</v>
      </c>
      <c r="G19" s="84">
        <f>IF(AND(F19&gt;0,E19&gt;0),(E19/F19%)-100,"x  ")</f>
        <v>-0.99136423145725416</v>
      </c>
    </row>
    <row r="20" spans="1:7" s="9" customFormat="1" ht="12" x14ac:dyDescent="0.2">
      <c r="A20" s="48" t="s">
        <v>33</v>
      </c>
      <c r="B20" s="83">
        <v>537.409942</v>
      </c>
      <c r="C20" s="83">
        <v>571.57403999999997</v>
      </c>
      <c r="D20" s="83">
        <v>802.77108899999996</v>
      </c>
      <c r="E20" s="83">
        <v>1911.755071</v>
      </c>
      <c r="F20" s="83">
        <v>1562.729227</v>
      </c>
      <c r="G20" s="84">
        <f>IF(AND(F20&gt;0,E20&gt;0),(E20/F20%)-100,"x  ")</f>
        <v>22.334377444903325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3">
        <v>3.0162969999999998</v>
      </c>
      <c r="C22" s="83">
        <v>2.4053140000000002</v>
      </c>
      <c r="D22" s="83">
        <v>2.3045629999999999</v>
      </c>
      <c r="E22" s="83">
        <v>7.7261740000000003</v>
      </c>
      <c r="F22" s="83">
        <v>16.495774000000001</v>
      </c>
      <c r="G22" s="84">
        <f>IF(AND(F22&gt;0,E22&gt;0),(E22/F22%)-100,"x  ")</f>
        <v>-53.162707006048947</v>
      </c>
    </row>
    <row r="23" spans="1:7" s="9" customFormat="1" ht="12" x14ac:dyDescent="0.2">
      <c r="A23" s="38" t="s">
        <v>36</v>
      </c>
      <c r="B23" s="83">
        <v>52.426343000000003</v>
      </c>
      <c r="C23" s="83">
        <v>60.556176000000001</v>
      </c>
      <c r="D23" s="83">
        <v>39.711590999999999</v>
      </c>
      <c r="E23" s="83">
        <v>152.69410999999999</v>
      </c>
      <c r="F23" s="83">
        <v>149.497534</v>
      </c>
      <c r="G23" s="84">
        <f>IF(AND(F23&gt;0,E23&gt;0),(E23/F23%)-100,"x  ")</f>
        <v>2.1382131962123054</v>
      </c>
    </row>
    <row r="24" spans="1:7" s="9" customFormat="1" ht="12" x14ac:dyDescent="0.2">
      <c r="A24" s="38" t="s">
        <v>38</v>
      </c>
      <c r="B24" s="83">
        <v>24.090582999999999</v>
      </c>
      <c r="C24" s="83">
        <v>20.539116</v>
      </c>
      <c r="D24" s="83">
        <v>21.641857999999999</v>
      </c>
      <c r="E24" s="83">
        <v>66.271557000000001</v>
      </c>
      <c r="F24" s="83">
        <v>66.133019000000004</v>
      </c>
      <c r="G24" s="84">
        <f>IF(AND(F24&gt;0,E24&gt;0),(E24/F24%)-100,"x  ")</f>
        <v>0.20948385858507379</v>
      </c>
    </row>
    <row r="25" spans="1:7" s="9" customFormat="1" ht="12" x14ac:dyDescent="0.2">
      <c r="A25" s="38" t="s">
        <v>37</v>
      </c>
      <c r="B25" s="83">
        <v>301.63898699999999</v>
      </c>
      <c r="C25" s="83">
        <v>281.22516000000002</v>
      </c>
      <c r="D25" s="83">
        <v>305.663231</v>
      </c>
      <c r="E25" s="83">
        <v>888.527378</v>
      </c>
      <c r="F25" s="83">
        <v>808.36148900000001</v>
      </c>
      <c r="G25" s="84">
        <f>IF(AND(F25&gt;0,E25&gt;0),(E25/F25%)-100,"x  ")</f>
        <v>9.9170841375893417</v>
      </c>
    </row>
    <row r="26" spans="1:7" s="9" customFormat="1" ht="12" x14ac:dyDescent="0.2">
      <c r="A26" s="49" t="s">
        <v>39</v>
      </c>
      <c r="B26" s="83">
        <v>2754.7574089999998</v>
      </c>
      <c r="C26" s="83">
        <v>3396.7651209999999</v>
      </c>
      <c r="D26" s="83">
        <v>3345.2101349999998</v>
      </c>
      <c r="E26" s="83">
        <v>9496.7326649999995</v>
      </c>
      <c r="F26" s="83">
        <v>8050.5727189999998</v>
      </c>
      <c r="G26" s="84">
        <f>IF(AND(F26&gt;0,E26&gt;0),(E26/F26%)-100,"x  ")</f>
        <v>17.963441813114059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3">
        <v>169.962423</v>
      </c>
      <c r="C28" s="83">
        <v>233.267719</v>
      </c>
      <c r="D28" s="83">
        <v>190.502668</v>
      </c>
      <c r="E28" s="83">
        <v>593.73280999999997</v>
      </c>
      <c r="F28" s="83">
        <v>596.32327499999997</v>
      </c>
      <c r="G28" s="84">
        <f>IF(AND(F28&gt;0,E28&gt;0),(E28/F28%)-100,"x  ")</f>
        <v>-0.43440615327315868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3">
        <v>25.950282000000001</v>
      </c>
      <c r="C30" s="83">
        <v>22.732023000000002</v>
      </c>
      <c r="D30" s="83">
        <v>24.712191000000001</v>
      </c>
      <c r="E30" s="83">
        <v>73.394496000000004</v>
      </c>
      <c r="F30" s="83">
        <v>75.900193000000002</v>
      </c>
      <c r="G30" s="84">
        <f>IF(AND(F30&gt;0,E30&gt;0),(E30/F30%)-100,"x  ")</f>
        <v>-3.3013051758643144</v>
      </c>
    </row>
    <row r="31" spans="1:7" s="9" customFormat="1" ht="12" x14ac:dyDescent="0.2">
      <c r="A31" s="51" t="s">
        <v>43</v>
      </c>
      <c r="B31" s="83">
        <v>50.050970999999997</v>
      </c>
      <c r="C31" s="83">
        <v>39.525889999999997</v>
      </c>
      <c r="D31" s="83">
        <v>50.340653000000003</v>
      </c>
      <c r="E31" s="83">
        <v>139.91751400000001</v>
      </c>
      <c r="F31" s="83">
        <v>124.539225</v>
      </c>
      <c r="G31" s="84">
        <f>IF(AND(F31&gt;0,E31&gt;0),(E31/F31%)-100,"x  ")</f>
        <v>12.348148946647129</v>
      </c>
    </row>
    <row r="32" spans="1:7" s="9" customFormat="1" ht="12" x14ac:dyDescent="0.2">
      <c r="A32" s="51" t="s">
        <v>42</v>
      </c>
      <c r="B32" s="83">
        <v>15.309761</v>
      </c>
      <c r="C32" s="83">
        <v>92.896134000000004</v>
      </c>
      <c r="D32" s="83">
        <v>56.098936999999999</v>
      </c>
      <c r="E32" s="83">
        <v>164.304832</v>
      </c>
      <c r="F32" s="83">
        <v>169.30412000000001</v>
      </c>
      <c r="G32" s="84">
        <f>IF(AND(F32&gt;0,E32&gt;0),(E32/F32%)-100,"x  ")</f>
        <v>-2.9528448569355561</v>
      </c>
    </row>
    <row r="33" spans="1:7" s="9" customFormat="1" ht="12" x14ac:dyDescent="0.2">
      <c r="A33" s="40" t="s">
        <v>44</v>
      </c>
      <c r="B33" s="83">
        <v>2584.7949859999999</v>
      </c>
      <c r="C33" s="83">
        <v>3163.497402</v>
      </c>
      <c r="D33" s="83">
        <v>3154.7074670000002</v>
      </c>
      <c r="E33" s="83">
        <v>8902.999855</v>
      </c>
      <c r="F33" s="83">
        <v>7454.249444</v>
      </c>
      <c r="G33" s="84">
        <f>IF(AND(F33&gt;0,E33&gt;0),(E33/F33%)-100,"x  ")</f>
        <v>19.435228481200255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45</v>
      </c>
      <c r="B35" s="83">
        <v>11.910026</v>
      </c>
      <c r="C35" s="83">
        <v>11.86135</v>
      </c>
      <c r="D35" s="83">
        <v>12.312986</v>
      </c>
      <c r="E35" s="83">
        <v>36.084361999999999</v>
      </c>
      <c r="F35" s="83">
        <v>31.918848000000001</v>
      </c>
      <c r="G35" s="84">
        <f>IF(AND(F35&gt;0,E35&gt;0),(E35/F35%)-100,"x  ")</f>
        <v>13.050326878965052</v>
      </c>
    </row>
    <row r="36" spans="1:7" s="9" customFormat="1" ht="12" x14ac:dyDescent="0.2">
      <c r="A36" s="51" t="s">
        <v>46</v>
      </c>
      <c r="B36" s="83">
        <v>15.296646000000001</v>
      </c>
      <c r="C36" s="83">
        <v>15.070131</v>
      </c>
      <c r="D36" s="83">
        <v>14.260384</v>
      </c>
      <c r="E36" s="83">
        <v>44.627161000000001</v>
      </c>
      <c r="F36" s="83">
        <v>45.865293999999999</v>
      </c>
      <c r="G36" s="84">
        <f>IF(AND(F36&gt;0,E36&gt;0),(E36/F36%)-100,"x  ")</f>
        <v>-2.6994986666824872</v>
      </c>
    </row>
    <row r="37" spans="1:7" s="9" customFormat="1" ht="12" x14ac:dyDescent="0.2">
      <c r="A37" s="51" t="s">
        <v>47</v>
      </c>
      <c r="B37" s="83">
        <v>26.326875999999999</v>
      </c>
      <c r="C37" s="83">
        <v>20.532814999999999</v>
      </c>
      <c r="D37" s="83">
        <v>19.126318000000001</v>
      </c>
      <c r="E37" s="83">
        <v>65.986008999999996</v>
      </c>
      <c r="F37" s="83">
        <v>61.704723000000001</v>
      </c>
      <c r="G37" s="84">
        <f>IF(AND(F37&gt;0,E37&gt;0),(E37/F37%)-100,"x  ")</f>
        <v>6.9383440875344178</v>
      </c>
    </row>
    <row r="38" spans="1:7" s="9" customFormat="1" ht="12" x14ac:dyDescent="0.2">
      <c r="A38" s="51" t="s">
        <v>48</v>
      </c>
      <c r="B38" s="83">
        <v>191.611152</v>
      </c>
      <c r="C38" s="83">
        <v>181.83520899999999</v>
      </c>
      <c r="D38" s="83">
        <v>214.30657600000001</v>
      </c>
      <c r="E38" s="83">
        <v>587.75293699999997</v>
      </c>
      <c r="F38" s="83">
        <v>534.92970000000003</v>
      </c>
      <c r="G38" s="84">
        <f>IF(AND(F38&gt;0,E38&gt;0),(E38/F38%)-100,"x  ")</f>
        <v>9.8747998101432728</v>
      </c>
    </row>
    <row r="39" spans="1:7" s="9" customFormat="1" ht="12" x14ac:dyDescent="0.2">
      <c r="A39" s="51" t="s">
        <v>49</v>
      </c>
      <c r="B39" s="83">
        <v>50.266244</v>
      </c>
      <c r="C39" s="83">
        <v>54.986826999999998</v>
      </c>
      <c r="D39" s="83">
        <v>55.413764</v>
      </c>
      <c r="E39" s="83">
        <v>160.66683499999999</v>
      </c>
      <c r="F39" s="83">
        <v>131.90563</v>
      </c>
      <c r="G39" s="84">
        <f>IF(AND(F39&gt;0,E39&gt;0),(E39/F39%)-100,"x  ")</f>
        <v>21.804380146624524</v>
      </c>
    </row>
    <row r="40" spans="1:7" s="9" customFormat="1" ht="12" x14ac:dyDescent="0.2">
      <c r="A40" s="51" t="s">
        <v>50</v>
      </c>
    </row>
    <row r="41" spans="1:7" s="9" customFormat="1" ht="12" x14ac:dyDescent="0.2">
      <c r="A41" s="51" t="s">
        <v>51</v>
      </c>
      <c r="B41" s="83">
        <v>24.694205</v>
      </c>
      <c r="C41" s="83">
        <v>29.932924</v>
      </c>
      <c r="D41" s="83">
        <v>33.832348000000003</v>
      </c>
      <c r="E41" s="83">
        <v>88.459477000000007</v>
      </c>
      <c r="F41" s="83">
        <v>97.402513999999996</v>
      </c>
      <c r="G41" s="84">
        <f t="shared" ref="G41:G46" si="0">IF(AND(F41&gt;0,E41&gt;0),(E41/F41%)-100,"x  ")</f>
        <v>-9.1815258485011952</v>
      </c>
    </row>
    <row r="42" spans="1:7" s="9" customFormat="1" ht="12" x14ac:dyDescent="0.2">
      <c r="A42" s="51" t="s">
        <v>52</v>
      </c>
      <c r="B42" s="83">
        <v>43.315424</v>
      </c>
      <c r="C42" s="83">
        <v>36.449654000000002</v>
      </c>
      <c r="D42" s="83">
        <v>33.677250999999998</v>
      </c>
      <c r="E42" s="83">
        <v>113.442329</v>
      </c>
      <c r="F42" s="83">
        <v>135.165753</v>
      </c>
      <c r="G42" s="84">
        <f t="shared" si="0"/>
        <v>-16.071692361303974</v>
      </c>
    </row>
    <row r="43" spans="1:7" s="9" customFormat="1" ht="12" x14ac:dyDescent="0.2">
      <c r="A43" s="51" t="s">
        <v>53</v>
      </c>
      <c r="B43" s="83">
        <v>21.494817000000001</v>
      </c>
      <c r="C43" s="83">
        <v>18.861436999999999</v>
      </c>
      <c r="D43" s="83">
        <v>19.453075999999999</v>
      </c>
      <c r="E43" s="83">
        <v>59.809330000000003</v>
      </c>
      <c r="F43" s="83">
        <v>58.518300000000004</v>
      </c>
      <c r="G43" s="84">
        <f t="shared" si="0"/>
        <v>2.2061987446661959</v>
      </c>
    </row>
    <row r="44" spans="1:7" s="9" customFormat="1" ht="12" x14ac:dyDescent="0.2">
      <c r="A44" s="51" t="s">
        <v>54</v>
      </c>
      <c r="B44" s="83">
        <v>29.256795</v>
      </c>
      <c r="C44" s="83">
        <v>131.62146100000001</v>
      </c>
      <c r="D44" s="83">
        <v>26.572868</v>
      </c>
      <c r="E44" s="83">
        <v>187.45112399999999</v>
      </c>
      <c r="F44" s="83">
        <v>57.512737000000001</v>
      </c>
      <c r="G44" s="84">
        <f t="shared" si="0"/>
        <v>225.92975709015548</v>
      </c>
    </row>
    <row r="45" spans="1:7" s="9" customFormat="1" ht="12" x14ac:dyDescent="0.2">
      <c r="A45" s="51" t="s">
        <v>55</v>
      </c>
      <c r="B45" s="83">
        <v>1768.662861</v>
      </c>
      <c r="C45" s="83">
        <v>2301.7199519999999</v>
      </c>
      <c r="D45" s="83">
        <v>2359.5718449999999</v>
      </c>
      <c r="E45" s="83">
        <v>6429.9546579999997</v>
      </c>
      <c r="F45" s="83">
        <v>5053.0912399999997</v>
      </c>
      <c r="G45" s="84">
        <f t="shared" si="0"/>
        <v>27.247942944327278</v>
      </c>
    </row>
    <row r="46" spans="1:7" s="9" customFormat="1" ht="12" x14ac:dyDescent="0.2">
      <c r="A46" s="51" t="s">
        <v>56</v>
      </c>
      <c r="B46" s="83">
        <v>121.303298</v>
      </c>
      <c r="C46" s="83">
        <v>95.768662000000006</v>
      </c>
      <c r="D46" s="83">
        <v>104.012111</v>
      </c>
      <c r="E46" s="83">
        <v>321.08407099999999</v>
      </c>
      <c r="F46" s="83">
        <v>341.24614700000001</v>
      </c>
      <c r="G46" s="84">
        <f t="shared" si="0"/>
        <v>-5.9083673697860206</v>
      </c>
    </row>
    <row r="47" spans="1:7" s="9" customFormat="1" ht="12" x14ac:dyDescent="0.2">
      <c r="A47" s="37"/>
    </row>
    <row r="48" spans="1:7" s="9" customFormat="1" ht="12" x14ac:dyDescent="0.2">
      <c r="A48" s="41" t="s">
        <v>166</v>
      </c>
      <c r="B48" s="83">
        <v>68.740193000000005</v>
      </c>
      <c r="C48" s="83">
        <v>69.464699999999993</v>
      </c>
      <c r="D48" s="83">
        <v>74.439431999999996</v>
      </c>
      <c r="E48" s="83">
        <v>212.64432500000001</v>
      </c>
      <c r="F48" s="83">
        <v>228.900147</v>
      </c>
      <c r="G48" s="84">
        <f>IF(AND(F48&gt;0,E48&gt;0),(E48/F48%)-100,"x  ")</f>
        <v>-7.1017088512398345</v>
      </c>
    </row>
    <row r="49" spans="1:7" x14ac:dyDescent="0.2">
      <c r="A49" s="39"/>
      <c r="B49" s="9"/>
      <c r="C49" s="9"/>
      <c r="D49" s="9"/>
      <c r="E49" s="9"/>
      <c r="F49" s="9"/>
      <c r="G49" s="9"/>
    </row>
    <row r="50" spans="1:7" x14ac:dyDescent="0.2">
      <c r="A50" s="42" t="s">
        <v>57</v>
      </c>
      <c r="B50" s="85">
        <v>3495.9875769999999</v>
      </c>
      <c r="C50" s="86">
        <v>4180.0287429999998</v>
      </c>
      <c r="D50" s="86">
        <v>4380.8420530000003</v>
      </c>
      <c r="E50" s="86">
        <v>12056.858372999999</v>
      </c>
      <c r="F50" s="86">
        <v>10280.105775</v>
      </c>
      <c r="G50" s="87">
        <f>IF(AND(F50&gt;0,E50&gt;0),(E50/F50%)-100,"x  ")</f>
        <v>17.283407747815701</v>
      </c>
    </row>
    <row r="51" spans="1:7" ht="12" customHeight="1" x14ac:dyDescent="0.2"/>
    <row r="52" spans="1:7" x14ac:dyDescent="0.2">
      <c r="A52" s="33" t="s">
        <v>159</v>
      </c>
    </row>
    <row r="53" spans="1:7" x14ac:dyDescent="0.2">
      <c r="A53" s="32" t="s">
        <v>136</v>
      </c>
      <c r="B53" s="32"/>
      <c r="C53" s="32"/>
      <c r="D53" s="32"/>
      <c r="E53" s="32"/>
      <c r="F53" s="32"/>
      <c r="G53" s="32"/>
    </row>
    <row r="54" spans="1:7" x14ac:dyDescent="0.2">
      <c r="A54" s="113" t="s">
        <v>137</v>
      </c>
      <c r="B54" s="113"/>
      <c r="C54" s="113"/>
      <c r="D54" s="113"/>
      <c r="E54" s="113"/>
      <c r="F54" s="113"/>
      <c r="G54" s="113"/>
    </row>
  </sheetData>
  <mergeCells count="7">
    <mergeCell ref="A54:G54"/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5" t="s">
        <v>163</v>
      </c>
      <c r="B2" s="126"/>
      <c r="C2" s="126"/>
      <c r="D2" s="126"/>
      <c r="E2" s="126"/>
      <c r="F2" s="126"/>
      <c r="G2" s="126"/>
    </row>
    <row r="3" spans="1:7" ht="9.75" customHeight="1" x14ac:dyDescent="0.2">
      <c r="A3" s="52"/>
      <c r="B3" s="53"/>
      <c r="C3" s="53"/>
      <c r="D3" s="53"/>
      <c r="E3" s="53"/>
      <c r="F3" s="53"/>
      <c r="G3" s="53"/>
    </row>
    <row r="4" spans="1:7" x14ac:dyDescent="0.2">
      <c r="A4" s="128" t="s">
        <v>58</v>
      </c>
      <c r="B4" s="88" t="s">
        <v>116</v>
      </c>
      <c r="C4" s="88" t="s">
        <v>117</v>
      </c>
      <c r="D4" s="88" t="s">
        <v>118</v>
      </c>
      <c r="E4" s="132" t="s">
        <v>171</v>
      </c>
      <c r="F4" s="132"/>
      <c r="G4" s="133"/>
    </row>
    <row r="5" spans="1:7" ht="24" customHeight="1" x14ac:dyDescent="0.2">
      <c r="A5" s="129"/>
      <c r="B5" s="127" t="s">
        <v>174</v>
      </c>
      <c r="C5" s="116"/>
      <c r="D5" s="116"/>
      <c r="E5" s="89" t="s">
        <v>174</v>
      </c>
      <c r="F5" s="89" t="s">
        <v>175</v>
      </c>
      <c r="G5" s="134" t="s">
        <v>158</v>
      </c>
    </row>
    <row r="6" spans="1:7" ht="17.25" customHeight="1" x14ac:dyDescent="0.2">
      <c r="A6" s="130"/>
      <c r="B6" s="116" t="s">
        <v>132</v>
      </c>
      <c r="C6" s="131"/>
      <c r="D6" s="131"/>
      <c r="E6" s="131"/>
      <c r="F6" s="131"/>
      <c r="G6" s="135"/>
    </row>
    <row r="7" spans="1:7" x14ac:dyDescent="0.2">
      <c r="A7" s="35"/>
      <c r="B7" s="9"/>
      <c r="C7" s="9"/>
      <c r="D7" s="9"/>
      <c r="E7" s="9"/>
      <c r="F7" s="9"/>
      <c r="G7" s="9"/>
    </row>
    <row r="8" spans="1:7" ht="12.75" customHeight="1" x14ac:dyDescent="0.2">
      <c r="A8" s="60" t="s">
        <v>59</v>
      </c>
      <c r="B8" s="83">
        <v>1812.1905079999999</v>
      </c>
      <c r="C8" s="83">
        <v>2677.8973390000001</v>
      </c>
      <c r="D8" s="83">
        <v>2701.2515279999998</v>
      </c>
      <c r="E8" s="83">
        <v>7191.3393749999996</v>
      </c>
      <c r="F8" s="83">
        <v>6651.0006039999998</v>
      </c>
      <c r="G8" s="84">
        <f>IF(AND(F8&gt;0,E8&gt;0),(E8/F8%)-100,"x  ")</f>
        <v>8.1241726346413685</v>
      </c>
    </row>
    <row r="9" spans="1:7" ht="12.75" customHeight="1" x14ac:dyDescent="0.2">
      <c r="A9" s="6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4" t="s">
        <v>60</v>
      </c>
      <c r="B10" s="83">
        <v>1654.3951930000001</v>
      </c>
      <c r="C10" s="83">
        <v>2383.8328120000001</v>
      </c>
      <c r="D10" s="83">
        <v>2416.9639809999999</v>
      </c>
      <c r="E10" s="83">
        <v>6455.1919859999998</v>
      </c>
      <c r="F10" s="83">
        <v>5972.3877480000001</v>
      </c>
      <c r="G10" s="84">
        <f>IF(AND(F10&gt;0,E10&gt;0),(E10/F10%)-100,"x  ")</f>
        <v>8.083939931088338</v>
      </c>
    </row>
    <row r="11" spans="1:7" ht="12.75" customHeight="1" x14ac:dyDescent="0.2">
      <c r="A11" s="57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7" t="s">
        <v>61</v>
      </c>
      <c r="B12" s="83">
        <f>SUM(B14:B31)</f>
        <v>1035.7821219999998</v>
      </c>
      <c r="C12" s="83">
        <f>SUM(C14:C31)</f>
        <v>1790.2639440000003</v>
      </c>
      <c r="D12" s="83">
        <f>SUM(D14:D31)</f>
        <v>1354.4950029999995</v>
      </c>
      <c r="E12" s="83">
        <f>SUM(E14:E31)</f>
        <v>4180.541068999999</v>
      </c>
      <c r="F12" s="83">
        <f>SUM(F14:F31)</f>
        <v>3971.6396940000009</v>
      </c>
      <c r="G12" s="84">
        <f>IF(AND(F12&gt;0,E12&gt;0),(E12/F12%)-100,"x  ")</f>
        <v>5.2598269504554338</v>
      </c>
    </row>
    <row r="13" spans="1:7" ht="12.75" customHeight="1" x14ac:dyDescent="0.2">
      <c r="A13" s="65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6" t="s">
        <v>62</v>
      </c>
      <c r="B14" s="83">
        <v>563.84738800000002</v>
      </c>
      <c r="C14" s="83">
        <v>1133.8939769999999</v>
      </c>
      <c r="D14" s="83">
        <v>831.30697199999997</v>
      </c>
      <c r="E14" s="83">
        <v>2529.0483370000002</v>
      </c>
      <c r="F14" s="83">
        <v>2410.467384</v>
      </c>
      <c r="G14" s="84">
        <f t="shared" ref="G14:G32" si="0">IF(AND(F14&gt;0,E14&gt;0),(E14/F14%)-100,"x  ")</f>
        <v>4.919417445226884</v>
      </c>
    </row>
    <row r="15" spans="1:7" ht="12.75" customHeight="1" x14ac:dyDescent="0.2">
      <c r="A15" s="66" t="s">
        <v>63</v>
      </c>
      <c r="B15" s="83">
        <v>77.601382000000001</v>
      </c>
      <c r="C15" s="83">
        <v>82.704418000000004</v>
      </c>
      <c r="D15" s="83">
        <v>98.250185999999999</v>
      </c>
      <c r="E15" s="83">
        <v>258.55598600000002</v>
      </c>
      <c r="F15" s="83">
        <v>190.45198099999999</v>
      </c>
      <c r="G15" s="84">
        <f t="shared" si="0"/>
        <v>35.759147603720663</v>
      </c>
    </row>
    <row r="16" spans="1:7" ht="12.75" customHeight="1" x14ac:dyDescent="0.2">
      <c r="A16" s="66" t="s">
        <v>64</v>
      </c>
      <c r="B16" s="83">
        <v>4.6839409999999999</v>
      </c>
      <c r="C16" s="83">
        <v>3.109937</v>
      </c>
      <c r="D16" s="83">
        <v>5.1039289999999999</v>
      </c>
      <c r="E16" s="83">
        <v>12.897807</v>
      </c>
      <c r="F16" s="83">
        <v>20.854496000000001</v>
      </c>
      <c r="G16" s="84">
        <f t="shared" si="0"/>
        <v>-38.153350721110691</v>
      </c>
    </row>
    <row r="17" spans="1:7" ht="12.75" customHeight="1" x14ac:dyDescent="0.2">
      <c r="A17" s="66" t="s">
        <v>65</v>
      </c>
      <c r="B17" s="83">
        <v>105.135953</v>
      </c>
      <c r="C17" s="83">
        <v>122.964186</v>
      </c>
      <c r="D17" s="83">
        <v>112.772677</v>
      </c>
      <c r="E17" s="83">
        <v>340.872816</v>
      </c>
      <c r="F17" s="83">
        <v>355.613202</v>
      </c>
      <c r="G17" s="84">
        <f t="shared" si="0"/>
        <v>-4.1450615210849264</v>
      </c>
    </row>
    <row r="18" spans="1:7" ht="12.75" customHeight="1" x14ac:dyDescent="0.2">
      <c r="A18" s="66" t="s">
        <v>66</v>
      </c>
      <c r="B18" s="83">
        <v>67.271946</v>
      </c>
      <c r="C18" s="83">
        <v>75.484426999999997</v>
      </c>
      <c r="D18" s="83">
        <v>74.970410999999999</v>
      </c>
      <c r="E18" s="83">
        <v>217.72678400000001</v>
      </c>
      <c r="F18" s="83">
        <v>328.97402799999998</v>
      </c>
      <c r="G18" s="84">
        <f t="shared" si="0"/>
        <v>-33.816421520059933</v>
      </c>
    </row>
    <row r="19" spans="1:7" ht="12.75" customHeight="1" x14ac:dyDescent="0.2">
      <c r="A19" s="66" t="s">
        <v>67</v>
      </c>
      <c r="B19" s="83">
        <v>12.254943000000001</v>
      </c>
      <c r="C19" s="83">
        <v>12.218897999999999</v>
      </c>
      <c r="D19" s="83">
        <v>16.613928000000001</v>
      </c>
      <c r="E19" s="83">
        <v>41.087769000000002</v>
      </c>
      <c r="F19" s="83">
        <v>39.704754999999999</v>
      </c>
      <c r="G19" s="84">
        <f t="shared" si="0"/>
        <v>3.4832452687341942</v>
      </c>
    </row>
    <row r="20" spans="1:7" ht="12.75" customHeight="1" x14ac:dyDescent="0.2">
      <c r="A20" s="66" t="s">
        <v>68</v>
      </c>
      <c r="B20" s="83">
        <v>8.0050810000000006</v>
      </c>
      <c r="C20" s="83">
        <v>9.1308520000000009</v>
      </c>
      <c r="D20" s="83">
        <v>10.313847000000001</v>
      </c>
      <c r="E20" s="83">
        <v>27.449780000000001</v>
      </c>
      <c r="F20" s="83">
        <v>86.484194000000002</v>
      </c>
      <c r="G20" s="84">
        <f t="shared" si="0"/>
        <v>-68.260350556079644</v>
      </c>
    </row>
    <row r="21" spans="1:7" ht="12.75" customHeight="1" x14ac:dyDescent="0.2">
      <c r="A21" s="66" t="s">
        <v>69</v>
      </c>
      <c r="B21" s="83">
        <v>5.6260849999999998</v>
      </c>
      <c r="C21" s="83">
        <v>10.065205000000001</v>
      </c>
      <c r="D21" s="83">
        <v>5.5802610000000001</v>
      </c>
      <c r="E21" s="83">
        <v>21.271550999999999</v>
      </c>
      <c r="F21" s="83">
        <v>21.637777</v>
      </c>
      <c r="G21" s="84">
        <f t="shared" si="0"/>
        <v>-1.6925306143972279</v>
      </c>
    </row>
    <row r="22" spans="1:7" ht="12.75" customHeight="1" x14ac:dyDescent="0.2">
      <c r="A22" s="66" t="s">
        <v>70</v>
      </c>
      <c r="B22" s="83">
        <v>62.976053</v>
      </c>
      <c r="C22" s="83">
        <v>161.78634600000001</v>
      </c>
      <c r="D22" s="83">
        <v>54.880127000000002</v>
      </c>
      <c r="E22" s="83">
        <v>279.64252599999998</v>
      </c>
      <c r="F22" s="83">
        <v>142.08064100000001</v>
      </c>
      <c r="G22" s="84">
        <f t="shared" si="0"/>
        <v>96.819583605341364</v>
      </c>
    </row>
    <row r="23" spans="1:7" ht="12.75" customHeight="1" x14ac:dyDescent="0.2">
      <c r="A23" s="66" t="s">
        <v>71</v>
      </c>
      <c r="B23" s="83">
        <v>25.563986</v>
      </c>
      <c r="C23" s="83">
        <v>40.188676000000001</v>
      </c>
      <c r="D23" s="83">
        <v>30.321321999999999</v>
      </c>
      <c r="E23" s="83">
        <v>96.073983999999996</v>
      </c>
      <c r="F23" s="83">
        <v>101.576049</v>
      </c>
      <c r="G23" s="84">
        <f t="shared" si="0"/>
        <v>-5.4166952290101307</v>
      </c>
    </row>
    <row r="24" spans="1:7" ht="12.75" customHeight="1" x14ac:dyDescent="0.2">
      <c r="A24" s="66" t="s">
        <v>72</v>
      </c>
      <c r="B24" s="83">
        <v>61.324201000000002</v>
      </c>
      <c r="C24" s="83">
        <v>99.873608000000004</v>
      </c>
      <c r="D24" s="83">
        <v>77.252257999999998</v>
      </c>
      <c r="E24" s="83">
        <v>238.45006699999999</v>
      </c>
      <c r="F24" s="83">
        <v>181.293654</v>
      </c>
      <c r="G24" s="84">
        <f t="shared" si="0"/>
        <v>31.526979427531415</v>
      </c>
    </row>
    <row r="25" spans="1:7" ht="12.75" customHeight="1" x14ac:dyDescent="0.2">
      <c r="A25" s="66" t="s">
        <v>73</v>
      </c>
      <c r="B25" s="83">
        <v>0.43380000000000002</v>
      </c>
      <c r="C25" s="83">
        <v>0.79693199999999997</v>
      </c>
      <c r="D25" s="83">
        <v>0.25620700000000002</v>
      </c>
      <c r="E25" s="83">
        <v>1.486939</v>
      </c>
      <c r="F25" s="83">
        <v>1.1798930000000001</v>
      </c>
      <c r="G25" s="84">
        <f t="shared" si="0"/>
        <v>26.023207189126467</v>
      </c>
    </row>
    <row r="26" spans="1:7" ht="12.75" customHeight="1" x14ac:dyDescent="0.2">
      <c r="A26" s="66" t="s">
        <v>74</v>
      </c>
      <c r="B26" s="83">
        <v>6.6651109999999996</v>
      </c>
      <c r="C26" s="83">
        <v>0.30807800000000002</v>
      </c>
      <c r="D26" s="83">
        <v>0.70939099999999999</v>
      </c>
      <c r="E26" s="83">
        <v>7.6825799999999997</v>
      </c>
      <c r="F26" s="83">
        <v>1.784807</v>
      </c>
      <c r="G26" s="84">
        <f t="shared" si="0"/>
        <v>330.44317957067625</v>
      </c>
    </row>
    <row r="27" spans="1:7" ht="12.75" customHeight="1" x14ac:dyDescent="0.2">
      <c r="A27" s="66" t="s">
        <v>83</v>
      </c>
      <c r="B27" s="83">
        <v>1.9290309999999999</v>
      </c>
      <c r="C27" s="83">
        <v>1.4549289999999999</v>
      </c>
      <c r="D27" s="83">
        <v>1.6775960000000001</v>
      </c>
      <c r="E27" s="83">
        <v>5.0615560000000004</v>
      </c>
      <c r="F27" s="83">
        <v>5.5347039999999996</v>
      </c>
      <c r="G27" s="84">
        <f t="shared" si="0"/>
        <v>-8.5487498518439082</v>
      </c>
    </row>
    <row r="28" spans="1:7" ht="12.75" customHeight="1" x14ac:dyDescent="0.2">
      <c r="A28" s="66" t="s">
        <v>84</v>
      </c>
      <c r="B28" s="83">
        <v>3.4553790000000002</v>
      </c>
      <c r="C28" s="83">
        <v>3.3408359999999999</v>
      </c>
      <c r="D28" s="83">
        <v>3.2333189999999998</v>
      </c>
      <c r="E28" s="83">
        <v>10.029534</v>
      </c>
      <c r="F28" s="83">
        <v>11.616797999999999</v>
      </c>
      <c r="G28" s="84">
        <f t="shared" si="0"/>
        <v>-13.663524148392696</v>
      </c>
    </row>
    <row r="29" spans="1:7" ht="12.75" customHeight="1" x14ac:dyDescent="0.2">
      <c r="A29" s="66" t="s">
        <v>75</v>
      </c>
      <c r="B29" s="83">
        <v>3.2074690000000001</v>
      </c>
      <c r="C29" s="83">
        <v>4.2514560000000001</v>
      </c>
      <c r="D29" s="83">
        <v>3.9701659999999999</v>
      </c>
      <c r="E29" s="83">
        <v>11.429091</v>
      </c>
      <c r="F29" s="83">
        <v>11.627917999999999</v>
      </c>
      <c r="G29" s="84">
        <f t="shared" si="0"/>
        <v>-1.7099105790047702</v>
      </c>
    </row>
    <row r="30" spans="1:7" ht="12.75" customHeight="1" x14ac:dyDescent="0.2">
      <c r="A30" s="66" t="s">
        <v>76</v>
      </c>
      <c r="B30" s="83">
        <v>23.007069999999999</v>
      </c>
      <c r="C30" s="83">
        <v>25.581257999999998</v>
      </c>
      <c r="D30" s="83">
        <v>24.062273999999999</v>
      </c>
      <c r="E30" s="83">
        <v>72.650602000000006</v>
      </c>
      <c r="F30" s="83">
        <v>52.314861999999998</v>
      </c>
      <c r="G30" s="84">
        <f t="shared" si="0"/>
        <v>38.871821930831089</v>
      </c>
    </row>
    <row r="31" spans="1:7" ht="12.75" customHeight="1" x14ac:dyDescent="0.2">
      <c r="A31" s="66" t="s">
        <v>82</v>
      </c>
      <c r="B31" s="83">
        <v>2.7933029999999999</v>
      </c>
      <c r="C31" s="83">
        <v>3.1099250000000001</v>
      </c>
      <c r="D31" s="83">
        <v>3.220132</v>
      </c>
      <c r="E31" s="83">
        <v>9.1233599999999999</v>
      </c>
      <c r="F31" s="83">
        <v>8.4425509999999999</v>
      </c>
      <c r="G31" s="84">
        <f t="shared" si="0"/>
        <v>8.0640199863761666</v>
      </c>
    </row>
    <row r="32" spans="1:7" ht="12.75" customHeight="1" x14ac:dyDescent="0.2">
      <c r="A32" s="58" t="s">
        <v>77</v>
      </c>
      <c r="B32" s="83">
        <f>B10-B12</f>
        <v>618.61307100000022</v>
      </c>
      <c r="C32" s="83">
        <f>C10-C12</f>
        <v>593.56886799999984</v>
      </c>
      <c r="D32" s="83">
        <f>D10-D12</f>
        <v>1062.4689780000003</v>
      </c>
      <c r="E32" s="83">
        <f>E10-E12</f>
        <v>2274.6509170000008</v>
      </c>
      <c r="F32" s="83">
        <f>F10-F12</f>
        <v>2000.7480539999992</v>
      </c>
      <c r="G32" s="84">
        <f t="shared" si="0"/>
        <v>13.69002271187523</v>
      </c>
    </row>
    <row r="33" spans="1:7" ht="12.75" customHeight="1" x14ac:dyDescent="0.2">
      <c r="A33" s="6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6" t="s">
        <v>78</v>
      </c>
      <c r="B34" s="83">
        <v>342.37694199999999</v>
      </c>
      <c r="C34" s="83">
        <v>165.008759</v>
      </c>
      <c r="D34" s="83">
        <v>517.55226700000003</v>
      </c>
      <c r="E34" s="83">
        <v>1024.937968</v>
      </c>
      <c r="F34" s="83">
        <v>706.51639599999999</v>
      </c>
      <c r="G34" s="84">
        <f t="shared" ref="G34:G43" si="1">IF(AND(F34&gt;0,E34&gt;0),(E34/F34%)-100,"x  ")</f>
        <v>45.069240261481497</v>
      </c>
    </row>
    <row r="35" spans="1:7" ht="12.75" customHeight="1" x14ac:dyDescent="0.2">
      <c r="A35" s="66" t="s">
        <v>79</v>
      </c>
      <c r="B35" s="83">
        <v>61.121623999999997</v>
      </c>
      <c r="C35" s="83">
        <v>56.853763000000001</v>
      </c>
      <c r="D35" s="83">
        <v>53.511766999999999</v>
      </c>
      <c r="E35" s="83">
        <v>171.487154</v>
      </c>
      <c r="F35" s="83">
        <v>181.391942</v>
      </c>
      <c r="G35" s="84">
        <f t="shared" si="1"/>
        <v>-5.4604344001124332</v>
      </c>
    </row>
    <row r="36" spans="1:7" ht="12.75" customHeight="1" x14ac:dyDescent="0.2">
      <c r="A36" s="66" t="s">
        <v>80</v>
      </c>
      <c r="B36" s="83">
        <v>86.925263999999999</v>
      </c>
      <c r="C36" s="83">
        <v>109.733012</v>
      </c>
      <c r="D36" s="83">
        <v>117.135007</v>
      </c>
      <c r="E36" s="83">
        <v>313.79328299999997</v>
      </c>
      <c r="F36" s="83">
        <v>340.395197</v>
      </c>
      <c r="G36" s="84">
        <f t="shared" si="1"/>
        <v>-7.8150086236381355</v>
      </c>
    </row>
    <row r="37" spans="1:7" ht="12.75" customHeight="1" x14ac:dyDescent="0.2">
      <c r="A37" s="66" t="s">
        <v>81</v>
      </c>
      <c r="B37" s="83">
        <v>43.715231000000003</v>
      </c>
      <c r="C37" s="83">
        <v>38.358744999999999</v>
      </c>
      <c r="D37" s="83">
        <v>39.014263</v>
      </c>
      <c r="E37" s="83">
        <v>121.088239</v>
      </c>
      <c r="F37" s="83">
        <v>222.054013</v>
      </c>
      <c r="G37" s="84">
        <f t="shared" si="1"/>
        <v>-45.469015684936075</v>
      </c>
    </row>
    <row r="38" spans="1:7" ht="12.75" customHeight="1" x14ac:dyDescent="0.2">
      <c r="A38" s="66" t="s">
        <v>85</v>
      </c>
      <c r="B38" s="83">
        <v>45.703969999999998</v>
      </c>
      <c r="C38" s="83">
        <v>60.259546999999998</v>
      </c>
      <c r="D38" s="83">
        <v>56.177137000000002</v>
      </c>
      <c r="E38" s="83">
        <v>162.14065400000001</v>
      </c>
      <c r="F38" s="83">
        <v>159.003432</v>
      </c>
      <c r="G38" s="84">
        <f t="shared" si="1"/>
        <v>1.9730530093212195</v>
      </c>
    </row>
    <row r="39" spans="1:7" ht="12.75" customHeight="1" x14ac:dyDescent="0.2">
      <c r="A39" s="66" t="s">
        <v>157</v>
      </c>
      <c r="B39" s="83">
        <v>3.6850510000000001</v>
      </c>
      <c r="C39" s="83">
        <v>8.4827829999999995</v>
      </c>
      <c r="D39" s="83">
        <v>6.8758429999999997</v>
      </c>
      <c r="E39" s="83">
        <v>19.043676999999999</v>
      </c>
      <c r="F39" s="83">
        <v>15.868112999999999</v>
      </c>
      <c r="G39" s="84">
        <f t="shared" si="1"/>
        <v>20.012234599035182</v>
      </c>
    </row>
    <row r="40" spans="1:7" ht="12.75" customHeight="1" x14ac:dyDescent="0.2">
      <c r="A40" s="66" t="s">
        <v>86</v>
      </c>
      <c r="B40" s="83">
        <v>22.050661000000002</v>
      </c>
      <c r="C40" s="83">
        <v>138.30606900000001</v>
      </c>
      <c r="D40" s="83">
        <v>256.49868600000002</v>
      </c>
      <c r="E40" s="83">
        <v>416.85541599999999</v>
      </c>
      <c r="F40" s="83">
        <v>321.83007800000001</v>
      </c>
      <c r="G40" s="84">
        <f t="shared" si="1"/>
        <v>29.526555936142159</v>
      </c>
    </row>
    <row r="41" spans="1:7" ht="12.75" customHeight="1" x14ac:dyDescent="0.2">
      <c r="A41" s="66" t="s">
        <v>87</v>
      </c>
      <c r="B41" s="83">
        <v>10.228077000000001</v>
      </c>
      <c r="C41" s="83">
        <v>12.425852000000001</v>
      </c>
      <c r="D41" s="83">
        <v>12.017543</v>
      </c>
      <c r="E41" s="83">
        <v>34.671472000000001</v>
      </c>
      <c r="F41" s="83">
        <v>41.700341999999999</v>
      </c>
      <c r="G41" s="84">
        <f t="shared" si="1"/>
        <v>-16.85566511660744</v>
      </c>
    </row>
    <row r="42" spans="1:7" ht="12.75" customHeight="1" x14ac:dyDescent="0.2">
      <c r="A42" s="66" t="s">
        <v>88</v>
      </c>
      <c r="B42" s="83">
        <v>2.8062510000000001</v>
      </c>
      <c r="C42" s="83">
        <v>4.1403379999999999</v>
      </c>
      <c r="D42" s="83">
        <v>3.6864650000000001</v>
      </c>
      <c r="E42" s="83">
        <v>10.633054</v>
      </c>
      <c r="F42" s="83">
        <v>11.988541</v>
      </c>
      <c r="G42" s="84">
        <f t="shared" si="1"/>
        <v>-11.306521786095573</v>
      </c>
    </row>
    <row r="43" spans="1:7" ht="12.75" customHeight="1" x14ac:dyDescent="0.2">
      <c r="A43" s="67" t="s">
        <v>89</v>
      </c>
      <c r="B43" s="83">
        <f>B8-B10</f>
        <v>157.79531499999985</v>
      </c>
      <c r="C43" s="83">
        <f>C8-C10</f>
        <v>294.064527</v>
      </c>
      <c r="D43" s="83">
        <f>D8-D10</f>
        <v>284.2875469999999</v>
      </c>
      <c r="E43" s="83">
        <f>E8-E10</f>
        <v>736.14738899999975</v>
      </c>
      <c r="F43" s="83">
        <f>F8-F10</f>
        <v>678.61285599999974</v>
      </c>
      <c r="G43" s="84">
        <f t="shared" si="1"/>
        <v>8.4782556786693135</v>
      </c>
    </row>
    <row r="44" spans="1:7" ht="12.75" customHeight="1" x14ac:dyDescent="0.2">
      <c r="A44" s="58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90</v>
      </c>
      <c r="B45" s="83">
        <v>26.945022000000002</v>
      </c>
      <c r="C45" s="83">
        <v>64.125624999999999</v>
      </c>
      <c r="D45" s="83">
        <v>27.220133000000001</v>
      </c>
      <c r="E45" s="83">
        <v>118.29078</v>
      </c>
      <c r="F45" s="83">
        <v>53.451473999999997</v>
      </c>
      <c r="G45" s="84">
        <f>IF(AND(F45&gt;0,E45&gt;0),(E45/F45%)-100,"x  ")</f>
        <v>121.30499151435936</v>
      </c>
    </row>
    <row r="46" spans="1:7" ht="12.75" customHeight="1" x14ac:dyDescent="0.2">
      <c r="A46" s="58" t="s">
        <v>91</v>
      </c>
      <c r="B46" s="83">
        <v>18.734681999999999</v>
      </c>
      <c r="C46" s="83">
        <v>22.438635000000001</v>
      </c>
      <c r="D46" s="83">
        <v>81.338614000000007</v>
      </c>
      <c r="E46" s="83">
        <v>122.511931</v>
      </c>
      <c r="F46" s="83">
        <v>219.05638500000001</v>
      </c>
      <c r="G46" s="84">
        <f>IF(AND(F46&gt;0,E46&gt;0),(E46/F46%)-100,"x  ")</f>
        <v>-44.072878313955563</v>
      </c>
    </row>
    <row r="47" spans="1:7" ht="12.75" customHeight="1" x14ac:dyDescent="0.2">
      <c r="A47" s="58" t="s">
        <v>92</v>
      </c>
      <c r="B47" s="83">
        <v>68.043633</v>
      </c>
      <c r="C47" s="83">
        <v>48.983862999999999</v>
      </c>
      <c r="D47" s="83">
        <v>63.256095000000002</v>
      </c>
      <c r="E47" s="83">
        <v>180.283591</v>
      </c>
      <c r="F47" s="83">
        <v>118.969992</v>
      </c>
      <c r="G47" s="84">
        <f>IF(AND(F47&gt;0,E47&gt;0),(E47/F47%)-100,"x  ")</f>
        <v>51.53702876604379</v>
      </c>
    </row>
    <row r="48" spans="1:7" ht="12.75" customHeight="1" x14ac:dyDescent="0.2">
      <c r="A48" s="58" t="s">
        <v>93</v>
      </c>
      <c r="B48" s="83">
        <v>23.154437000000001</v>
      </c>
      <c r="C48" s="83">
        <v>143.27131199999999</v>
      </c>
      <c r="D48" s="83">
        <v>94.550077000000002</v>
      </c>
      <c r="E48" s="83">
        <v>260.97582599999998</v>
      </c>
      <c r="F48" s="83">
        <v>185.51190399999999</v>
      </c>
      <c r="G48" s="84">
        <f>IF(AND(F48&gt;0,E48&gt;0),(E48/F48%)-100,"x  ")</f>
        <v>40.678749111431671</v>
      </c>
    </row>
    <row r="49" spans="1:7" ht="12.75" customHeight="1" x14ac:dyDescent="0.2">
      <c r="A49" s="59" t="s">
        <v>94</v>
      </c>
      <c r="B49" s="83">
        <v>64.212062000000003</v>
      </c>
      <c r="C49" s="83">
        <v>43.067281000000001</v>
      </c>
      <c r="D49" s="83">
        <v>50.881847</v>
      </c>
      <c r="E49" s="83">
        <v>158.16119</v>
      </c>
      <c r="F49" s="83">
        <v>90.931196</v>
      </c>
      <c r="G49" s="84">
        <f>IF(AND(F49&gt;0,E49&gt;0),(E49/F49%)-100,"x  ")</f>
        <v>73.935015657332826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95</v>
      </c>
      <c r="B51" s="83">
        <v>6.303407</v>
      </c>
      <c r="C51" s="83">
        <v>4.4604970000000002</v>
      </c>
      <c r="D51" s="83">
        <v>10.721961</v>
      </c>
      <c r="E51" s="83">
        <v>21.485865</v>
      </c>
      <c r="F51" s="83">
        <v>9.781841</v>
      </c>
      <c r="G51" s="84">
        <f>IF(AND(F51&gt;0,E51&gt;0),(E51/F51%)-100,"x  ")</f>
        <v>119.65052386355495</v>
      </c>
    </row>
    <row r="52" spans="1:7" ht="12.75" customHeight="1" x14ac:dyDescent="0.2">
      <c r="A52" s="67" t="s">
        <v>96</v>
      </c>
      <c r="B52" s="83">
        <v>3.4252199999999999</v>
      </c>
      <c r="C52" s="83">
        <v>2.0751110000000001</v>
      </c>
      <c r="D52" s="83">
        <v>3.082827</v>
      </c>
      <c r="E52" s="83">
        <v>8.5831579999999992</v>
      </c>
      <c r="F52" s="83">
        <v>7.109464</v>
      </c>
      <c r="G52" s="84">
        <f>IF(AND(F52&gt;0,E52&gt;0),(E52/F52%)-100,"x  ")</f>
        <v>20.728623142335337</v>
      </c>
    </row>
    <row r="53" spans="1:7" ht="12.75" customHeight="1" x14ac:dyDescent="0.2">
      <c r="A53" s="67" t="s">
        <v>97</v>
      </c>
      <c r="B53" s="83">
        <v>45.633232999999997</v>
      </c>
      <c r="C53" s="83">
        <v>14.850244999999999</v>
      </c>
      <c r="D53" s="83">
        <v>9.0449979999999996</v>
      </c>
      <c r="E53" s="83">
        <v>69.528475999999998</v>
      </c>
      <c r="F53" s="83">
        <v>33.324995000000001</v>
      </c>
      <c r="G53" s="84">
        <f>IF(AND(F53&gt;0,E53&gt;0),(E53/F53%)-100,"x  ")</f>
        <v>108.63761870031786</v>
      </c>
    </row>
    <row r="54" spans="1:7" ht="12.75" customHeight="1" x14ac:dyDescent="0.2">
      <c r="A54" s="60" t="s">
        <v>98</v>
      </c>
      <c r="B54" s="83">
        <v>401.303651</v>
      </c>
      <c r="C54" s="83">
        <v>412.338032</v>
      </c>
      <c r="D54" s="83">
        <v>507.61168700000002</v>
      </c>
      <c r="E54" s="83">
        <v>1321.2533699999999</v>
      </c>
      <c r="F54" s="83">
        <v>1192.332917</v>
      </c>
      <c r="G54" s="84">
        <f>IF(AND(F54&gt;0,E54&gt;0),(E54/F54%)-100,"x  ")</f>
        <v>10.812454404460595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99</v>
      </c>
      <c r="B56" s="83">
        <v>272.96204999999998</v>
      </c>
      <c r="C56" s="83">
        <v>111.44817500000001</v>
      </c>
      <c r="D56" s="83">
        <v>378.70336800000001</v>
      </c>
      <c r="E56" s="83">
        <v>763.11359300000004</v>
      </c>
      <c r="F56" s="83">
        <v>1089.0202280000001</v>
      </c>
      <c r="G56" s="84">
        <f>IF(AND(F56&gt;0,E56&gt;0),(E56/F56%)-100,"x  ")</f>
        <v>-29.926591501292108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100</v>
      </c>
      <c r="B58" s="83">
        <v>262.66120599999999</v>
      </c>
      <c r="C58" s="83">
        <v>100.7944</v>
      </c>
      <c r="D58" s="83">
        <v>300.737728</v>
      </c>
      <c r="E58" s="83">
        <v>664.19333400000005</v>
      </c>
      <c r="F58" s="83">
        <v>832.466272</v>
      </c>
      <c r="G58" s="84">
        <f>IF(AND(F58&gt;0,E58&gt;0),(E58/F58%)-100,"x  ")</f>
        <v>-20.213784469096169</v>
      </c>
    </row>
    <row r="59" spans="1:7" ht="12.75" customHeight="1" x14ac:dyDescent="0.2">
      <c r="A59" s="57" t="s">
        <v>101</v>
      </c>
      <c r="B59" s="83">
        <v>3.023272</v>
      </c>
      <c r="C59" s="83">
        <v>4.51288</v>
      </c>
      <c r="D59" s="83">
        <v>9.4318109999999997</v>
      </c>
      <c r="E59" s="83">
        <v>16.967963000000001</v>
      </c>
      <c r="F59" s="83">
        <v>12.054484</v>
      </c>
      <c r="G59" s="84">
        <f>IF(AND(F59&gt;0,E59&gt;0),(E59/F59%)-100,"x  ")</f>
        <v>40.760591660331556</v>
      </c>
    </row>
    <row r="60" spans="1:7" ht="12.75" customHeight="1" x14ac:dyDescent="0.2">
      <c r="A60" s="64" t="s">
        <v>153</v>
      </c>
      <c r="B60" s="83">
        <v>73.483571999999995</v>
      </c>
      <c r="C60" s="83">
        <v>240.065639</v>
      </c>
      <c r="D60" s="83">
        <v>118.036511</v>
      </c>
      <c r="E60" s="83">
        <v>431.58572199999998</v>
      </c>
      <c r="F60" s="83">
        <v>85.073605999999998</v>
      </c>
      <c r="G60" s="100" t="s">
        <v>185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102</v>
      </c>
      <c r="B62" s="83">
        <v>6.3819210000000002</v>
      </c>
      <c r="C62" s="83">
        <v>6.1311669999999996</v>
      </c>
      <c r="D62" s="83">
        <v>105.96399</v>
      </c>
      <c r="E62" s="83">
        <v>118.47707800000001</v>
      </c>
      <c r="F62" s="83">
        <v>50.024636000000001</v>
      </c>
      <c r="G62" s="84">
        <f>IF(AND(F62&gt;0,E62&gt;0),(E62/F62%)-100,"x  ")</f>
        <v>136.83746144599635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103</v>
      </c>
      <c r="B64" s="83">
        <v>1032.9258689999999</v>
      </c>
      <c r="C64" s="83">
        <v>768.88558599999999</v>
      </c>
      <c r="D64" s="83">
        <v>950.64231600000005</v>
      </c>
      <c r="E64" s="83">
        <v>2752.453771</v>
      </c>
      <c r="F64" s="83">
        <v>1880.215367</v>
      </c>
      <c r="G64" s="84">
        <f>IF(AND(F64&gt;0,E64&gt;0),(E64/F64%)-100,"x  ")</f>
        <v>46.39034545237817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104</v>
      </c>
      <c r="B66" s="83">
        <v>120.681336</v>
      </c>
      <c r="C66" s="83">
        <v>326.34590900000001</v>
      </c>
      <c r="D66" s="83">
        <v>72.867558000000002</v>
      </c>
      <c r="E66" s="83">
        <v>519.89480300000002</v>
      </c>
      <c r="F66" s="83">
        <v>530.84713299999999</v>
      </c>
      <c r="G66" s="84">
        <f t="shared" ref="G66:G70" si="2">IF(AND(F66&gt;0,E66&gt;0),(E66/F66%)-100,"x  ")</f>
        <v>-2.0631796461072582</v>
      </c>
    </row>
    <row r="67" spans="1:7" ht="12.75" customHeight="1" x14ac:dyDescent="0.2">
      <c r="A67" s="67" t="s">
        <v>105</v>
      </c>
      <c r="B67" s="83">
        <v>682.32782199999997</v>
      </c>
      <c r="C67" s="83">
        <v>284.17830099999998</v>
      </c>
      <c r="D67" s="83">
        <v>562.77032699999995</v>
      </c>
      <c r="E67" s="83">
        <v>1529.2764500000001</v>
      </c>
      <c r="F67" s="83">
        <v>892.48709799999995</v>
      </c>
      <c r="G67" s="84">
        <f t="shared" si="2"/>
        <v>71.349978439688329</v>
      </c>
    </row>
    <row r="68" spans="1:7" ht="12.75" customHeight="1" x14ac:dyDescent="0.2">
      <c r="A68" s="67" t="s">
        <v>106</v>
      </c>
      <c r="B68" s="83">
        <v>33.332172</v>
      </c>
      <c r="C68" s="83">
        <v>21.193643999999999</v>
      </c>
      <c r="D68" s="83">
        <v>27.198972000000001</v>
      </c>
      <c r="E68" s="83">
        <v>81.724788000000004</v>
      </c>
      <c r="F68" s="83">
        <v>72.826383000000007</v>
      </c>
      <c r="G68" s="84">
        <f t="shared" si="2"/>
        <v>12.218655703387057</v>
      </c>
    </row>
    <row r="69" spans="1:7" ht="12.75" customHeight="1" x14ac:dyDescent="0.2">
      <c r="A69" s="67" t="s">
        <v>107</v>
      </c>
      <c r="B69" s="83">
        <v>77.129039000000006</v>
      </c>
      <c r="C69" s="83">
        <v>16.700317999999999</v>
      </c>
      <c r="D69" s="83">
        <v>137.20558</v>
      </c>
      <c r="E69" s="83">
        <v>231.03493700000001</v>
      </c>
      <c r="F69" s="83">
        <v>96.981677000000005</v>
      </c>
      <c r="G69" s="84">
        <f t="shared" si="2"/>
        <v>138.22534745403507</v>
      </c>
    </row>
    <row r="70" spans="1:7" ht="12.75" customHeight="1" x14ac:dyDescent="0.2">
      <c r="A70" s="68" t="s">
        <v>108</v>
      </c>
      <c r="B70" s="83">
        <v>5.935238</v>
      </c>
      <c r="C70" s="83">
        <v>7.3291360000000001</v>
      </c>
      <c r="D70" s="83">
        <v>11.040829</v>
      </c>
      <c r="E70" s="83">
        <v>24.305202999999999</v>
      </c>
      <c r="F70" s="83">
        <v>17.952280999999999</v>
      </c>
      <c r="G70" s="84">
        <f t="shared" si="2"/>
        <v>35.387826204369219</v>
      </c>
    </row>
    <row r="71" spans="1:7" ht="12.75" customHeight="1" x14ac:dyDescent="0.2">
      <c r="A71" s="61" t="s">
        <v>109</v>
      </c>
      <c r="B71" s="83">
        <v>23.306051</v>
      </c>
      <c r="C71" s="83">
        <v>127.970682</v>
      </c>
      <c r="D71" s="83">
        <v>8.2876359999999991</v>
      </c>
      <c r="E71" s="83">
        <v>159.564369</v>
      </c>
      <c r="F71" s="83">
        <v>27.247651999999999</v>
      </c>
      <c r="G71" s="100" t="s">
        <v>185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134</v>
      </c>
      <c r="B73" s="83">
        <v>13.457369</v>
      </c>
      <c r="C73" s="83">
        <v>8.0900269999999992</v>
      </c>
      <c r="D73" s="83">
        <v>6.0967770000000003</v>
      </c>
      <c r="E73" s="83">
        <v>27.644172999999999</v>
      </c>
      <c r="F73" s="83">
        <v>20.118404999999999</v>
      </c>
      <c r="G73" s="84">
        <f>IF(AND(F73&gt;0,E73&gt;0),(E73/F73%)-100,"x  ")</f>
        <v>37.407378964684312</v>
      </c>
    </row>
    <row r="74" spans="1:7" ht="24" x14ac:dyDescent="0.2">
      <c r="A74" s="62" t="s">
        <v>128</v>
      </c>
      <c r="B74" s="83">
        <v>162.04943599999999</v>
      </c>
      <c r="C74" s="83">
        <v>149.869823</v>
      </c>
      <c r="D74" s="83">
        <v>162.16703899999999</v>
      </c>
      <c r="E74" s="83">
        <v>474.086298</v>
      </c>
      <c r="F74" s="83">
        <v>438.378039</v>
      </c>
      <c r="G74" s="84">
        <f>IF(AND(F74&gt;0,E74&gt;0),(E74/F74%)-100,"x  ")</f>
        <v>8.1455401099597537</v>
      </c>
    </row>
    <row r="75" spans="1:7" x14ac:dyDescent="0.2">
      <c r="A75" s="63" t="s">
        <v>57</v>
      </c>
      <c r="B75" s="90">
        <v>3495.9875769999999</v>
      </c>
      <c r="C75" s="91">
        <v>4180.0287429999998</v>
      </c>
      <c r="D75" s="91">
        <v>4380.8420530000003</v>
      </c>
      <c r="E75" s="91">
        <v>12056.858372999999</v>
      </c>
      <c r="F75" s="91">
        <v>10280.105775</v>
      </c>
      <c r="G75" s="92">
        <f>IF(AND(F75&gt;0,E75&gt;0),(E75/F75%)-100,"x  ")</f>
        <v>17.283407747815701</v>
      </c>
    </row>
    <row r="76" spans="1:7" ht="12" customHeight="1" x14ac:dyDescent="0.2"/>
    <row r="77" spans="1:7" x14ac:dyDescent="0.2">
      <c r="A77" s="33" t="s">
        <v>159</v>
      </c>
    </row>
    <row r="78" spans="1:7" x14ac:dyDescent="0.2">
      <c r="A78" s="32" t="s">
        <v>136</v>
      </c>
      <c r="B78" s="32"/>
      <c r="C78" s="32"/>
      <c r="D78" s="32"/>
      <c r="E78" s="32"/>
      <c r="F78" s="32"/>
      <c r="G78" s="32"/>
    </row>
    <row r="79" spans="1:7" x14ac:dyDescent="0.2">
      <c r="A79" s="113" t="s">
        <v>137</v>
      </c>
      <c r="B79" s="113"/>
      <c r="C79" s="113"/>
      <c r="D79" s="113"/>
      <c r="E79" s="113"/>
      <c r="F79" s="113"/>
      <c r="G79" s="113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7:G27 A29:G38 A40:G75">
    <cfRule type="expression" dxfId="2" priority="3">
      <formula>MOD(ROW(),2)=1</formula>
    </cfRule>
  </conditionalFormatting>
  <conditionalFormatting sqref="A39:G39">
    <cfRule type="expression" dxfId="1" priority="2">
      <formula>MOD(ROW(),2)=1</formula>
    </cfRule>
  </conditionalFormatting>
  <conditionalFormatting sqref="A28:G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1/19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4" t="s">
        <v>164</v>
      </c>
      <c r="B2" s="114"/>
      <c r="C2" s="114"/>
      <c r="D2" s="114"/>
      <c r="E2" s="114"/>
      <c r="F2" s="114"/>
      <c r="G2" s="114"/>
    </row>
    <row r="3" spans="1:7" x14ac:dyDescent="0.2">
      <c r="A3" s="114" t="s">
        <v>176</v>
      </c>
      <c r="B3" s="114"/>
      <c r="C3" s="114"/>
      <c r="D3" s="114"/>
      <c r="E3" s="114"/>
      <c r="F3" s="114"/>
      <c r="G3" s="114"/>
    </row>
    <row r="29" spans="1:7" x14ac:dyDescent="0.2">
      <c r="A29" s="136" t="s">
        <v>177</v>
      </c>
      <c r="B29" s="136"/>
      <c r="C29" s="136"/>
      <c r="D29" s="136"/>
      <c r="E29" s="136"/>
      <c r="F29" s="136"/>
      <c r="G29" s="136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/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6" t="s">
        <v>165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7" t="s">
        <v>112</v>
      </c>
      <c r="B3" s="140" t="s">
        <v>113</v>
      </c>
      <c r="C3" s="141"/>
      <c r="D3" s="142"/>
      <c r="E3" s="14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8"/>
      <c r="B4" s="143" t="s">
        <v>178</v>
      </c>
      <c r="C4" s="141"/>
      <c r="D4" s="142"/>
      <c r="E4" s="14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8"/>
      <c r="B5" s="140"/>
      <c r="C5" s="144"/>
      <c r="D5" s="142"/>
      <c r="E5" s="14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9"/>
      <c r="B6" s="145"/>
      <c r="C6" s="142"/>
      <c r="D6" s="142"/>
      <c r="E6" s="14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5">
        <v>11582.777446</v>
      </c>
      <c r="C8" s="96"/>
      <c r="D8" s="95">
        <v>10280.105775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2019</v>
      </c>
      <c r="C9" s="21">
        <v>2019</v>
      </c>
      <c r="D9" s="12">
        <v>2018</v>
      </c>
      <c r="E9" s="12">
        <v>2018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179</v>
      </c>
      <c r="B10" s="93">
        <v>2529.0483370000002</v>
      </c>
      <c r="C10" s="97">
        <f t="shared" ref="C10:C24" si="0">IF(B$8&gt;0,B10/B$8*100,0)</f>
        <v>21.834558669461291</v>
      </c>
      <c r="D10" s="93">
        <v>2410.467384</v>
      </c>
      <c r="E10" s="97">
        <f t="shared" ref="E10:E24" si="1">IF(D$8&gt;0,D10/D$8*100,0)</f>
        <v>23.447885038906616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180</v>
      </c>
      <c r="B11" s="94">
        <v>1500.9975899999999</v>
      </c>
      <c r="C11" s="98">
        <f t="shared" si="0"/>
        <v>12.95887447546836</v>
      </c>
      <c r="D11" s="93">
        <v>762.20206099999996</v>
      </c>
      <c r="E11" s="97">
        <f t="shared" si="1"/>
        <v>7.414340646704094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181</v>
      </c>
      <c r="B12" s="94">
        <v>1024.937968</v>
      </c>
      <c r="C12" s="98">
        <f t="shared" si="0"/>
        <v>8.8488099920624155</v>
      </c>
      <c r="D12" s="93">
        <v>706.51639599999999</v>
      </c>
      <c r="E12" s="97">
        <f t="shared" si="1"/>
        <v>6.8726568720544128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182</v>
      </c>
      <c r="B13" s="94">
        <v>664.19333400000005</v>
      </c>
      <c r="C13" s="98">
        <f t="shared" si="0"/>
        <v>5.7343183627289047</v>
      </c>
      <c r="D13" s="93">
        <v>832.466272</v>
      </c>
      <c r="E13" s="97">
        <f t="shared" si="1"/>
        <v>8.097837611987023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86</v>
      </c>
      <c r="B14" s="94">
        <v>416.85541599999999</v>
      </c>
      <c r="C14" s="98">
        <f t="shared" si="0"/>
        <v>3.5989245061766852</v>
      </c>
      <c r="D14" s="93">
        <v>321.83007800000001</v>
      </c>
      <c r="E14" s="97">
        <f t="shared" si="1"/>
        <v>3.1306105700065139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94">
        <v>340.872816</v>
      </c>
      <c r="C15" s="98">
        <f t="shared" si="0"/>
        <v>2.9429281326450516</v>
      </c>
      <c r="D15" s="93">
        <v>355.613202</v>
      </c>
      <c r="E15" s="97">
        <f t="shared" si="1"/>
        <v>3.4592367995357516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94">
        <v>313.79328299999997</v>
      </c>
      <c r="C16" s="98">
        <f t="shared" si="0"/>
        <v>2.7091367719265418</v>
      </c>
      <c r="D16" s="93">
        <v>340.395197</v>
      </c>
      <c r="E16" s="97">
        <f t="shared" si="1"/>
        <v>3.3112032546182628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183</v>
      </c>
      <c r="B17" s="94">
        <v>291.54120999999998</v>
      </c>
      <c r="C17" s="98">
        <f t="shared" si="0"/>
        <v>2.517023325011575</v>
      </c>
      <c r="D17" s="93">
        <v>12.328249</v>
      </c>
      <c r="E17" s="97">
        <f t="shared" si="1"/>
        <v>0.11992336722819372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70</v>
      </c>
      <c r="B18" s="94">
        <v>279.64252599999998</v>
      </c>
      <c r="C18" s="98">
        <f t="shared" si="0"/>
        <v>2.4142959432978817</v>
      </c>
      <c r="D18" s="93">
        <v>142.08064100000001</v>
      </c>
      <c r="E18" s="97">
        <f t="shared" si="1"/>
        <v>1.382093181818453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93</v>
      </c>
      <c r="B19" s="94">
        <v>260.97582599999998</v>
      </c>
      <c r="C19" s="98">
        <f t="shared" si="0"/>
        <v>2.253136842322093</v>
      </c>
      <c r="D19" s="93">
        <v>185.51190399999999</v>
      </c>
      <c r="E19" s="97">
        <f t="shared" si="1"/>
        <v>1.8045719378796954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63</v>
      </c>
      <c r="B20" s="94">
        <v>258.55598600000002</v>
      </c>
      <c r="C20" s="98">
        <f t="shared" si="0"/>
        <v>2.2322451346873615</v>
      </c>
      <c r="D20" s="93">
        <v>190.45198099999999</v>
      </c>
      <c r="E20" s="97">
        <f t="shared" si="1"/>
        <v>1.8526266671609222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72</v>
      </c>
      <c r="B21" s="94">
        <v>238.45006699999999</v>
      </c>
      <c r="C21" s="98">
        <f t="shared" si="0"/>
        <v>2.0586605251778054</v>
      </c>
      <c r="D21" s="93">
        <v>181.293654</v>
      </c>
      <c r="E21" s="97">
        <f t="shared" si="1"/>
        <v>1.763538799774655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107</v>
      </c>
      <c r="B22" s="94">
        <v>231.03493700000001</v>
      </c>
      <c r="C22" s="98">
        <f t="shared" si="0"/>
        <v>1.9946419421171362</v>
      </c>
      <c r="D22" s="93">
        <v>96.981677000000005</v>
      </c>
      <c r="E22" s="97">
        <f t="shared" si="1"/>
        <v>0.94339182030449487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66</v>
      </c>
      <c r="B23" s="94">
        <v>217.72678400000001</v>
      </c>
      <c r="C23" s="98">
        <f t="shared" si="0"/>
        <v>1.8797458987282005</v>
      </c>
      <c r="D23" s="93">
        <v>328.97402799999998</v>
      </c>
      <c r="E23" s="97">
        <f t="shared" si="1"/>
        <v>3.2001035320086477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92</v>
      </c>
      <c r="B24" s="94">
        <v>180.283591</v>
      </c>
      <c r="C24" s="98">
        <f t="shared" si="0"/>
        <v>1.5564797980492941</v>
      </c>
      <c r="D24" s="93">
        <v>118.969992</v>
      </c>
      <c r="E24" s="97">
        <f t="shared" si="1"/>
        <v>1.1572837342716933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114</v>
      </c>
      <c r="B26" s="94">
        <f>B8-(SUM(B10:B24))</f>
        <v>2833.8677749999988</v>
      </c>
      <c r="C26" s="98">
        <f>IF(B$8&gt;0,B26/B$8*100,0)</f>
        <v>24.466219680139393</v>
      </c>
      <c r="D26" s="93">
        <f>D8-(SUM(D10:D24))</f>
        <v>3294.0230590000001</v>
      </c>
      <c r="E26" s="97">
        <f>IF(D$8&gt;0,D26/D$8*100,0)</f>
        <v>32.042696165740573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7" t="s">
        <v>184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2019</v>
      </c>
      <c r="C30" s="6">
        <v>2018</v>
      </c>
      <c r="D30" s="6">
        <v>2017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116</v>
      </c>
      <c r="B31" s="99">
        <v>3333.9404359999999</v>
      </c>
      <c r="C31" s="99">
        <v>3420.6150590000002</v>
      </c>
      <c r="D31" s="99">
        <v>3636.2664319999999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117</v>
      </c>
      <c r="B32" s="99">
        <v>4030.1601409999998</v>
      </c>
      <c r="C32" s="99">
        <v>2698.8891789999998</v>
      </c>
      <c r="D32" s="99">
        <v>4110.1865539999999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118</v>
      </c>
      <c r="B33" s="99">
        <v>4218.6768689999999</v>
      </c>
      <c r="C33" s="99">
        <v>4160.6015369999996</v>
      </c>
      <c r="D33" s="99">
        <v>5079.3583310000004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119</v>
      </c>
      <c r="B34" s="99">
        <v>0</v>
      </c>
      <c r="C34" s="99">
        <v>4244.7491710000004</v>
      </c>
      <c r="D34" s="99">
        <v>3712.3192709999998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120</v>
      </c>
      <c r="B35" s="99">
        <v>0</v>
      </c>
      <c r="C35" s="99">
        <v>3848.811044</v>
      </c>
      <c r="D35" s="99">
        <v>5035.0864979999997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121</v>
      </c>
      <c r="B36" s="99">
        <v>0</v>
      </c>
      <c r="C36" s="99">
        <v>4989.1093570000003</v>
      </c>
      <c r="D36" s="99">
        <v>4237.8259930000004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122</v>
      </c>
      <c r="B37" s="99">
        <v>0</v>
      </c>
      <c r="C37" s="99">
        <v>4272.8529129999997</v>
      </c>
      <c r="D37" s="99">
        <v>3867.272136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123</v>
      </c>
      <c r="B38" s="99">
        <v>0</v>
      </c>
      <c r="C38" s="99">
        <v>3514.4033679999998</v>
      </c>
      <c r="D38" s="99">
        <v>4455.1256860000003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124</v>
      </c>
      <c r="B39" s="99">
        <v>0</v>
      </c>
      <c r="C39" s="99">
        <v>4680.6319169999997</v>
      </c>
      <c r="D39" s="99">
        <v>4325.752195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125</v>
      </c>
      <c r="B40" s="99">
        <v>0</v>
      </c>
      <c r="C40" s="99">
        <v>3835.3413070000001</v>
      </c>
      <c r="D40" s="99">
        <v>4626.1331419999997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126</v>
      </c>
      <c r="B41" s="99">
        <v>0</v>
      </c>
      <c r="C41" s="99">
        <v>5293.5728060000001</v>
      </c>
      <c r="D41" s="99">
        <v>4974.0468060000003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127</v>
      </c>
      <c r="B42" s="99">
        <v>0</v>
      </c>
      <c r="C42" s="99">
        <v>5687.2735949999997</v>
      </c>
      <c r="D42" s="99">
        <v>5343.4448949999996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8" t="s">
        <v>167</v>
      </c>
      <c r="B43" s="79"/>
      <c r="C43" s="79"/>
      <c r="D43" s="80"/>
    </row>
    <row r="44" spans="1:26" x14ac:dyDescent="0.2">
      <c r="A44" s="6"/>
      <c r="B44" s="6" t="s">
        <v>110</v>
      </c>
      <c r="C44" s="6" t="s">
        <v>111</v>
      </c>
      <c r="D44" s="6" t="s">
        <v>115</v>
      </c>
    </row>
    <row r="45" spans="1:26" x14ac:dyDescent="0.2">
      <c r="A45" s="6" t="s">
        <v>116</v>
      </c>
      <c r="B45" s="28">
        <f>IF(B31=0,#N/A,B31)</f>
        <v>3333.9404359999999</v>
      </c>
      <c r="C45" s="28">
        <f t="shared" ref="C45:D45" si="2">IF(C31=0,#N/A,C31)</f>
        <v>3420.6150590000002</v>
      </c>
      <c r="D45" s="28">
        <f t="shared" si="2"/>
        <v>3636.2664319999999</v>
      </c>
    </row>
    <row r="46" spans="1:26" x14ac:dyDescent="0.2">
      <c r="A46" s="15" t="s">
        <v>117</v>
      </c>
      <c r="B46" s="28">
        <f t="shared" ref="B46:D56" si="3">IF(B32=0,#N/A,B32)</f>
        <v>4030.1601409999998</v>
      </c>
      <c r="C46" s="28">
        <f t="shared" si="3"/>
        <v>2698.8891789999998</v>
      </c>
      <c r="D46" s="28">
        <f t="shared" si="3"/>
        <v>4110.1865539999999</v>
      </c>
    </row>
    <row r="47" spans="1:26" x14ac:dyDescent="0.2">
      <c r="A47" s="15" t="s">
        <v>118</v>
      </c>
      <c r="B47" s="28">
        <f t="shared" si="3"/>
        <v>4218.6768689999999</v>
      </c>
      <c r="C47" s="28">
        <f t="shared" si="3"/>
        <v>4160.6015369999996</v>
      </c>
      <c r="D47" s="28">
        <f t="shared" si="3"/>
        <v>5079.3583310000004</v>
      </c>
    </row>
    <row r="48" spans="1:26" x14ac:dyDescent="0.2">
      <c r="A48" s="6" t="s">
        <v>119</v>
      </c>
      <c r="B48" s="28" t="e">
        <f t="shared" si="3"/>
        <v>#N/A</v>
      </c>
      <c r="C48" s="28">
        <f t="shared" si="3"/>
        <v>4244.7491710000004</v>
      </c>
      <c r="D48" s="28">
        <f t="shared" si="3"/>
        <v>3712.3192709999998</v>
      </c>
    </row>
    <row r="49" spans="1:4" x14ac:dyDescent="0.2">
      <c r="A49" s="15" t="s">
        <v>120</v>
      </c>
      <c r="B49" s="28" t="e">
        <f t="shared" si="3"/>
        <v>#N/A</v>
      </c>
      <c r="C49" s="28">
        <f t="shared" si="3"/>
        <v>3848.811044</v>
      </c>
      <c r="D49" s="28">
        <f t="shared" si="3"/>
        <v>5035.0864979999997</v>
      </c>
    </row>
    <row r="50" spans="1:4" x14ac:dyDescent="0.2">
      <c r="A50" s="15" t="s">
        <v>121</v>
      </c>
      <c r="B50" s="28" t="e">
        <f t="shared" si="3"/>
        <v>#N/A</v>
      </c>
      <c r="C50" s="28">
        <f t="shared" si="3"/>
        <v>4989.1093570000003</v>
      </c>
      <c r="D50" s="28">
        <f t="shared" si="3"/>
        <v>4237.8259930000004</v>
      </c>
    </row>
    <row r="51" spans="1:4" x14ac:dyDescent="0.2">
      <c r="A51" s="6" t="s">
        <v>122</v>
      </c>
      <c r="B51" s="28" t="e">
        <f t="shared" si="3"/>
        <v>#N/A</v>
      </c>
      <c r="C51" s="28">
        <f t="shared" si="3"/>
        <v>4272.8529129999997</v>
      </c>
      <c r="D51" s="28">
        <f t="shared" si="3"/>
        <v>3867.272136</v>
      </c>
    </row>
    <row r="52" spans="1:4" x14ac:dyDescent="0.2">
      <c r="A52" s="15" t="s">
        <v>123</v>
      </c>
      <c r="B52" s="28" t="e">
        <f t="shared" si="3"/>
        <v>#N/A</v>
      </c>
      <c r="C52" s="28">
        <f t="shared" si="3"/>
        <v>3514.4033679999998</v>
      </c>
      <c r="D52" s="28">
        <f t="shared" si="3"/>
        <v>4455.1256860000003</v>
      </c>
    </row>
    <row r="53" spans="1:4" x14ac:dyDescent="0.2">
      <c r="A53" s="15" t="s">
        <v>124</v>
      </c>
      <c r="B53" s="28" t="e">
        <f t="shared" si="3"/>
        <v>#N/A</v>
      </c>
      <c r="C53" s="28">
        <f t="shared" si="3"/>
        <v>4680.6319169999997</v>
      </c>
      <c r="D53" s="28">
        <f t="shared" si="3"/>
        <v>4325.752195</v>
      </c>
    </row>
    <row r="54" spans="1:4" x14ac:dyDescent="0.2">
      <c r="A54" s="6" t="s">
        <v>125</v>
      </c>
      <c r="B54" s="28" t="e">
        <f t="shared" si="3"/>
        <v>#N/A</v>
      </c>
      <c r="C54" s="28">
        <f t="shared" si="3"/>
        <v>3835.3413070000001</v>
      </c>
      <c r="D54" s="28">
        <f t="shared" si="3"/>
        <v>4626.1331419999997</v>
      </c>
    </row>
    <row r="55" spans="1:4" x14ac:dyDescent="0.2">
      <c r="A55" s="15" t="s">
        <v>126</v>
      </c>
      <c r="B55" s="28" t="e">
        <f t="shared" si="3"/>
        <v>#N/A</v>
      </c>
      <c r="C55" s="28">
        <f t="shared" si="3"/>
        <v>5293.5728060000001</v>
      </c>
      <c r="D55" s="28">
        <f t="shared" si="3"/>
        <v>4974.0468060000003</v>
      </c>
    </row>
    <row r="56" spans="1:4" x14ac:dyDescent="0.2">
      <c r="A56" s="15" t="s">
        <v>127</v>
      </c>
      <c r="B56" s="28" t="e">
        <f t="shared" si="3"/>
        <v>#N/A</v>
      </c>
      <c r="C56" s="28">
        <f t="shared" si="3"/>
        <v>5687.2735949999997</v>
      </c>
      <c r="D56" s="28">
        <f t="shared" si="3"/>
        <v>5343.4448949999996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2012-06-05T11:27:00Z</cp:lastPrinted>
  <dcterms:created xsi:type="dcterms:W3CDTF">2012-03-28T07:56:08Z</dcterms:created>
  <dcterms:modified xsi:type="dcterms:W3CDTF">2019-09-11T05:54:15Z</dcterms:modified>
  <cp:category>LIS-Bericht</cp:category>
</cp:coreProperties>
</file>