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II_1_vj_SH\"/>
    </mc:Choice>
  </mc:AlternateContent>
  <bookViews>
    <workbookView xWindow="0" yWindow="0" windowWidth="28800" windowHeight="1363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<sst xmlns="http://schemas.openxmlformats.org/spreadsheetml/2006/main" count="241" uniqueCount="188">
  <si>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</si>
  <si>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</si>
  <si>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</si>
  <si>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</si>
  <si>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</si>
  <si>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</si>
  <si>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</si>
  <si>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</si>
  <si>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</si>
  <si>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</si>
  <si>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</si>
  <si>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</si>
  <si>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</si>
  <si>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</si>
  <si>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</si>
  <si>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</si>
  <si>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</si>
  <si>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</si>
  <si>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</si>
  <si>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</si>
  <si>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</si>
  <si>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</si>
  <si>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</si>
  <si>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</si>
  <si>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</si>
  <si>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</si>
  <si>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</si>
  <si>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</si>
  <si>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</si>
  <si>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</si>
  <si>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</si>
  <si>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</si>
  <si>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</si>
  <si>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</si>
  <si>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</si>
  <si>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</si>
  <si>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</si>
  <si>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</si>
  <si>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</si>
  <si>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</si>
  <si>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</si>
  <si>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</si>
  <si>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</si>
  <si>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</si>
  <si>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</si>
  <si>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</si>
  <si>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</si>
  <si>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</si>
  <si>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</si>
  <si>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</si>
  <si>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</si>
  <si>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</si>
  <si>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</si>
  <si>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</si>
  <si>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</si>
  <si>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</si>
  <si>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</si>
  <si>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</si>
  <si>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</si>
  <si>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</si>
  <si>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</si>
  <si>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</si>
  <si>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</si>
  <si>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</si>
  <si>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</si>
  <si>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</si>
  <si>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</si>
  <si>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</si>
  <si>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</si>
  <si>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</si>
  <si>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</si>
  <si>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</si>
  <si>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</si>
  <si>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</si>
  <si>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</si>
  <si>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</si>
  <si>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</si>
  <si>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</si>
  <si>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</si>
  <si>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</si>
  <si>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</si>
  <si>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</si>
  <si>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</si>
  <si>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</si>
  <si>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</si>
  <si>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</si>
  <si>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</si>
  <si>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</si>
  <si>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</si>
  <si>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</si>
  <si>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</si>
  <si>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</si>
  <si>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</si>
  <si>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</si>
  <si>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</si>
  <si>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</si>
  <si>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</si>
  <si>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</si>
  <si>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</si>
  <si>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</si>
  <si>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</si>
  <si>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</si>
  <si>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</si>
  <si>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</si>
  <si>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</si>
  <si>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</si>
  <si>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</si>
  <si>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</si>
  <si>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</si>
  <si>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</si>
  <si>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</si>
  <si>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</si>
  <si>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</si>
  <si>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</si>
  <si>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</si>
  <si>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</si>
  <si>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</si>
  <si>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</si>
  <si>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</si>
  <si>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</si>
  <si>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</si>
  <si>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</si>
  <si>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</si>
  <si>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</si>
  <si>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</si>
  <si>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</si>
  <si>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</si>
  <si>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</si>
  <si>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</si>
  <si>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</si>
  <si>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</si>
  <si>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</si>
  <si>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</si>
  <si>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</si>
  <si>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</si>
  <si>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</si>
  <si>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</si>
  <si>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</si>
  <si>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</si>
  <si>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</si>
  <si>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</si>
  <si>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</si>
  <si>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</si>
  <si>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</si>
  <si>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</si>
  <si>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</si>
  <si>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</si>
  <si>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</si>
  <si>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</si>
  <si>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</si>
  <si>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</si>
  <si>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</si>
  <si>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</si>
  <si>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</si>
  <si>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</si>
  <si>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</si>
  <si>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</si>
  <si>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</si>
  <si>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</si>
  <si>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</si>
  <si>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</si>
  <si>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</si>
  <si>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</si>
  <si>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</si>
  <si>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</si>
  <si>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</si>
  <si>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</si>
  <si>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</si>
  <si>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</si>
  <si>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</si>
  <si>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Kennziffer: G III 1 - vj 3/19 SH</t>
  </si>
  <si>
    <t>3. Quartal 2019</t>
  </si>
  <si>
    <t>Januar - September</t>
  </si>
  <si>
    <r>
      <t>2019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</si>
  <si>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</si>
  <si>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</si>
  <si>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2017 bis 2019 im Monatsvergleich</t>
  </si>
  <si>
    <t>Januar - September 2019</t>
  </si>
  <si>
    <t>Verein.Staaten (USA)</t>
  </si>
  <si>
    <t>Frankreich</t>
  </si>
  <si>
    <t>Vereinigt.Königreich</t>
  </si>
  <si>
    <t>China, Volksrepublik</t>
  </si>
  <si>
    <t>Tschechische Republ.</t>
  </si>
  <si>
    <t>2. Ausfuhr des Landes Schleswig-Holstein in den Jahren 2017 bis 2019</t>
  </si>
  <si>
    <r>
      <t>2018</t>
    </r>
    <r>
      <rPr>
        <vertAlign val="superscript"/>
        <sz val="9"/>
        <color theme="1"/>
        <rFont val="Arial"/>
        <family val="2"/>
      </rPr>
      <t>b</t>
    </r>
  </si>
  <si>
    <r>
      <t>2018</t>
    </r>
    <r>
      <rPr>
        <vertAlign val="superscript"/>
        <sz val="9"/>
        <rFont val="Arial"/>
        <family val="2"/>
      </rPr>
      <t>b</t>
    </r>
  </si>
  <si>
    <t>Herausgegeben am: 6. Januar 2020</t>
  </si>
  <si>
    <t xml:space="preserve">© Statistisches Amt für Hamburg und Schleswig-Holstein, Hamburg 2020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</si>
</sst>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25" fillId="0" borderId="15" xfId="0" applyNumberFormat="1" applyFont="1" applyBorder="1"/>
    <xf numFmtId="169" fontId="25" fillId="0" borderId="16" xfId="0" applyNumberFormat="1" applyFont="1" applyBorder="1"/>
    <xf numFmtId="170" fontId="25" fillId="0" borderId="16" xfId="0" applyNumberFormat="1" applyFont="1" applyBorder="1"/>
    <xf numFmtId="0" fontId="16" fillId="3" borderId="17" xfId="0" quotePrefix="1" applyFont="1" applyFill="1" applyBorder="1" applyAlignment="1">
      <alignment horizontal="center" vertical="center"/>
    </xf>
    <xf numFmtId="0" fontId="16" fillId="3" borderId="17" xfId="0" quotePrefix="1" applyFont="1" applyFill="1" applyBorder="1" applyAlignment="1">
      <alignment horizontal="center" vertical="center" wrapText="1"/>
    </xf>
    <xf numFmtId="169" fontId="17" fillId="0" borderId="0" xfId="0" applyNumberFormat="1" applyFont="1"/>
    <xf numFmtId="169" fontId="25" fillId="0" borderId="20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17" xfId="0" quotePrefix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1682.1462429999999</c:v>
                </c:pt>
                <c:pt idx="1">
                  <c:v>1773.521506</c:v>
                </c:pt>
                <c:pt idx="2">
                  <c:v>2117.0256720000002</c:v>
                </c:pt>
                <c:pt idx="3">
                  <c:v>1700.7067159999999</c:v>
                </c:pt>
                <c:pt idx="4">
                  <c:v>1687.920335</c:v>
                </c:pt>
                <c:pt idx="5">
                  <c:v>1668.2212059999999</c:v>
                </c:pt>
                <c:pt idx="6">
                  <c:v>1823.386618</c:v>
                </c:pt>
                <c:pt idx="7">
                  <c:v>1757.2159389999999</c:v>
                </c:pt>
                <c:pt idx="8">
                  <c:v>1638.7012569999999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1727.683755</c:v>
                </c:pt>
                <c:pt idx="1">
                  <c:v>1738.4728299999999</c:v>
                </c:pt>
                <c:pt idx="2">
                  <c:v>1781.435886</c:v>
                </c:pt>
                <c:pt idx="3">
                  <c:v>1739.572913</c:v>
                </c:pt>
                <c:pt idx="4">
                  <c:v>1715.3800309999999</c:v>
                </c:pt>
                <c:pt idx="5">
                  <c:v>1780.701055</c:v>
                </c:pt>
                <c:pt idx="6">
                  <c:v>1853.6482370000001</c:v>
                </c:pt>
                <c:pt idx="7">
                  <c:v>1865.9969679999999</c:v>
                </c:pt>
                <c:pt idx="8">
                  <c:v>1664.5809670000001</c:v>
                </c:pt>
                <c:pt idx="9">
                  <c:v>1952.3456269999999</c:v>
                </c:pt>
                <c:pt idx="10">
                  <c:v>1868.4015340000001</c:v>
                </c:pt>
                <c:pt idx="11">
                  <c:v>1633.5487390000001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  <c:pt idx="9">
                  <c:v>1870.8495419999999</c:v>
                </c:pt>
                <c:pt idx="10">
                  <c:v>1798.6734670000001</c:v>
                </c:pt>
                <c:pt idx="11">
                  <c:v>1658.2605229999999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5024"/>
        <c:axId val="154898944"/>
      </c:lineChart>
      <c:catAx>
        <c:axId val="15489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898944"/>
        <c:crosses val="autoZero"/>
        <c:auto val="1"/>
        <c:lblAlgn val="ctr"/>
        <c:lblOffset val="100"/>
        <c:noMultiLvlLbl val="0"/>
      </c:catAx>
      <c:valAx>
        <c:axId val="1548989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5489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Dänemark</c:v>
                </c:pt>
                <c:pt idx="2">
                  <c:v>Niederlande</c:v>
                </c:pt>
                <c:pt idx="3">
                  <c:v>Italien</c:v>
                </c:pt>
                <c:pt idx="4">
                  <c:v>Frankreich</c:v>
                </c:pt>
                <c:pt idx="5">
                  <c:v>Vereinigt.Königreich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Schweiz</c:v>
                </c:pt>
                <c:pt idx="12">
                  <c:v>Österreich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1515.8705829999999</c:v>
                </c:pt>
                <c:pt idx="1">
                  <c:v>1345.340774</c:v>
                </c:pt>
                <c:pt idx="2">
                  <c:v>1189.798446</c:v>
                </c:pt>
                <c:pt idx="3">
                  <c:v>1149.4789699999999</c:v>
                </c:pt>
                <c:pt idx="4">
                  <c:v>911.67062699999997</c:v>
                </c:pt>
                <c:pt idx="5">
                  <c:v>875.78704600000003</c:v>
                </c:pt>
                <c:pt idx="6">
                  <c:v>785.76959299999999</c:v>
                </c:pt>
                <c:pt idx="7">
                  <c:v>762.23260900000002</c:v>
                </c:pt>
                <c:pt idx="8">
                  <c:v>702.64285299999995</c:v>
                </c:pt>
                <c:pt idx="9">
                  <c:v>462.35199499999999</c:v>
                </c:pt>
                <c:pt idx="10">
                  <c:v>460.81723899999997</c:v>
                </c:pt>
                <c:pt idx="11">
                  <c:v>424.76550900000001</c:v>
                </c:pt>
                <c:pt idx="12">
                  <c:v>417.102101</c:v>
                </c:pt>
                <c:pt idx="13">
                  <c:v>354.32669600000003</c:v>
                </c:pt>
                <c:pt idx="14">
                  <c:v>310.71429000000001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Dänemark</c:v>
                </c:pt>
                <c:pt idx="2">
                  <c:v>Niederlande</c:v>
                </c:pt>
                <c:pt idx="3">
                  <c:v>Italien</c:v>
                </c:pt>
                <c:pt idx="4">
                  <c:v>Frankreich</c:v>
                </c:pt>
                <c:pt idx="5">
                  <c:v>Vereinigt.Königreich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Schweiz</c:v>
                </c:pt>
                <c:pt idx="12">
                  <c:v>Österreich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1159.7683509999999</c:v>
                </c:pt>
                <c:pt idx="1">
                  <c:v>1325.1154200000001</c:v>
                </c:pt>
                <c:pt idx="2">
                  <c:v>1164.8531800000001</c:v>
                </c:pt>
                <c:pt idx="3">
                  <c:v>1309.1007500000001</c:v>
                </c:pt>
                <c:pt idx="4">
                  <c:v>894.87392699999998</c:v>
                </c:pt>
                <c:pt idx="5">
                  <c:v>824.08067700000004</c:v>
                </c:pt>
                <c:pt idx="6">
                  <c:v>741.32659899999999</c:v>
                </c:pt>
                <c:pt idx="7">
                  <c:v>853.84549100000004</c:v>
                </c:pt>
                <c:pt idx="8">
                  <c:v>736.90249400000005</c:v>
                </c:pt>
                <c:pt idx="9">
                  <c:v>571.06071099999997</c:v>
                </c:pt>
                <c:pt idx="10">
                  <c:v>472.637653</c:v>
                </c:pt>
                <c:pt idx="11">
                  <c:v>392.94410900000003</c:v>
                </c:pt>
                <c:pt idx="12">
                  <c:v>421.46285</c:v>
                </c:pt>
                <c:pt idx="13">
                  <c:v>338.51896199999999</c:v>
                </c:pt>
                <c:pt idx="14">
                  <c:v>299.00557400000002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0512"/>
        <c:axId val="154895416"/>
      </c:barChart>
      <c:catAx>
        <c:axId val="1549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895416"/>
        <c:crosses val="autoZero"/>
        <c:auto val="1"/>
        <c:lblAlgn val="ctr"/>
        <c:lblOffset val="100"/>
        <c:noMultiLvlLbl val="0"/>
      </c:catAx>
      <c:valAx>
        <c:axId val="1548954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5490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3" t="s">
        <v>113</v>
      </c>
    </row>
    <row r="4" spans="1:7" ht="20.25" x14ac:dyDescent="0.3">
      <c r="A4" s="33" t="s">
        <v>114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154</v>
      </c>
    </row>
    <row r="16" spans="1:7" ht="15" x14ac:dyDescent="0.2">
      <c r="G16" s="67" t="s">
        <v>170</v>
      </c>
    </row>
    <row r="17" spans="1:7" x14ac:dyDescent="0.2">
      <c r="G17" s="68"/>
    </row>
    <row r="18" spans="1:7" ht="37.5" customHeight="1" x14ac:dyDescent="0.5">
      <c r="G18" s="34" t="s">
        <v>146</v>
      </c>
    </row>
    <row r="19" spans="1:7" ht="37.5" customHeight="1" x14ac:dyDescent="0.5">
      <c r="G19" s="34" t="s">
        <v>145</v>
      </c>
    </row>
    <row r="20" spans="1:7" ht="37.5" x14ac:dyDescent="0.5">
      <c r="G20" s="90" t="s">
        <v>171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186</v>
      </c>
    </row>
    <row r="23" spans="1:7" ht="20.25" customHeight="1" x14ac:dyDescent="0.25">
      <c r="A23" s="104"/>
      <c r="B23" s="104"/>
      <c r="C23" s="104"/>
      <c r="D23" s="104"/>
      <c r="E23" s="104"/>
      <c r="F23" s="104"/>
      <c r="G23" s="104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x14ac:dyDescent="0.2"/>
    <row r="2" spans="1:7" s="53" customFormat="1" ht="15.75" x14ac:dyDescent="0.25">
      <c r="A2" s="105" t="s">
        <v>0</v>
      </c>
      <c r="B2" s="105"/>
      <c r="C2" s="105"/>
      <c r="D2" s="105"/>
      <c r="E2" s="105"/>
      <c r="F2" s="105"/>
      <c r="G2" s="105"/>
    </row>
    <row r="3" spans="1:7" s="53" customFormat="1" x14ac:dyDescent="0.2"/>
    <row r="4" spans="1:7" s="53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53" customFormat="1" x14ac:dyDescent="0.2">
      <c r="A5" s="108"/>
      <c r="B5" s="108"/>
      <c r="C5" s="108"/>
      <c r="D5" s="108"/>
      <c r="E5" s="108"/>
      <c r="F5" s="108"/>
      <c r="G5" s="108"/>
    </row>
    <row r="6" spans="1:7" s="53" customFormat="1" x14ac:dyDescent="0.2">
      <c r="A6" s="75" t="s">
        <v>148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09" t="s">
        <v>116</v>
      </c>
      <c r="B8" s="110"/>
      <c r="C8" s="110"/>
      <c r="D8" s="110"/>
      <c r="E8" s="110"/>
      <c r="F8" s="110"/>
      <c r="G8" s="110"/>
    </row>
    <row r="9" spans="1:7" s="53" customFormat="1" x14ac:dyDescent="0.2">
      <c r="A9" s="110" t="s">
        <v>4</v>
      </c>
      <c r="B9" s="110"/>
      <c r="C9" s="110"/>
      <c r="D9" s="110"/>
      <c r="E9" s="110"/>
      <c r="F9" s="110"/>
      <c r="G9" s="110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3" customFormat="1" x14ac:dyDescent="0.2">
      <c r="A12" s="110" t="s">
        <v>3</v>
      </c>
      <c r="B12" s="110"/>
      <c r="C12" s="110"/>
      <c r="D12" s="110"/>
      <c r="E12" s="110"/>
      <c r="F12" s="110"/>
      <c r="G12" s="110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09" t="s">
        <v>118</v>
      </c>
      <c r="B15" s="110"/>
      <c r="C15" s="110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2" t="s">
        <v>157</v>
      </c>
      <c r="B17" s="110"/>
      <c r="C17" s="110"/>
      <c r="D17" s="80"/>
      <c r="E17" s="80"/>
      <c r="F17" s="80"/>
      <c r="G17" s="80"/>
    </row>
    <row r="18" spans="1:7" s="53" customFormat="1" ht="12.75" customHeight="1" x14ac:dyDescent="0.2">
      <c r="A18" s="80" t="s">
        <v>138</v>
      </c>
      <c r="B18" s="113" t="s">
        <v>164</v>
      </c>
      <c r="C18" s="110"/>
      <c r="D18" s="80"/>
      <c r="E18" s="80"/>
      <c r="F18" s="80"/>
      <c r="G18" s="80"/>
    </row>
    <row r="19" spans="1:7" s="53" customFormat="1" ht="12.75" customHeight="1" x14ac:dyDescent="0.2">
      <c r="A19" s="80" t="s">
        <v>139</v>
      </c>
      <c r="B19" s="111" t="s">
        <v>158</v>
      </c>
      <c r="C19" s="111"/>
      <c r="D19" s="111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09" t="s">
        <v>149</v>
      </c>
      <c r="B21" s="110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140</v>
      </c>
      <c r="B23" s="110" t="s">
        <v>141</v>
      </c>
      <c r="C23" s="110"/>
      <c r="D23" s="80"/>
      <c r="E23" s="80"/>
      <c r="F23" s="80"/>
      <c r="G23" s="80"/>
    </row>
    <row r="24" spans="1:7" s="53" customFormat="1" ht="12.75" customHeight="1" x14ac:dyDescent="0.2">
      <c r="A24" s="80" t="s">
        <v>142</v>
      </c>
      <c r="B24" s="110" t="s">
        <v>143</v>
      </c>
      <c r="C24" s="110"/>
      <c r="D24" s="80"/>
      <c r="E24" s="80"/>
      <c r="F24" s="80"/>
      <c r="G24" s="80"/>
    </row>
    <row r="25" spans="1:7" s="53" customFormat="1" ht="12.75" customHeight="1" x14ac:dyDescent="0.2">
      <c r="A25" s="80"/>
      <c r="B25" s="110"/>
      <c r="C25" s="110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150</v>
      </c>
      <c r="B27" s="81" t="s">
        <v>151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15" t="s">
        <v>187</v>
      </c>
      <c r="B29" s="110"/>
      <c r="C29" s="110"/>
      <c r="D29" s="110"/>
      <c r="E29" s="110"/>
      <c r="F29" s="110"/>
      <c r="G29" s="110"/>
    </row>
    <row r="30" spans="1:7" s="53" customFormat="1" ht="41.85" customHeight="1" x14ac:dyDescent="0.2">
      <c r="A30" s="110" t="s">
        <v>156</v>
      </c>
      <c r="B30" s="110"/>
      <c r="C30" s="110"/>
      <c r="D30" s="110"/>
      <c r="E30" s="110"/>
      <c r="F30" s="110"/>
      <c r="G30" s="110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108" t="s">
        <v>152</v>
      </c>
      <c r="B41" s="108"/>
      <c r="C41" s="79"/>
      <c r="D41" s="79"/>
      <c r="E41" s="79"/>
      <c r="F41" s="79"/>
      <c r="G41" s="79"/>
    </row>
    <row r="42" spans="1:7" s="53" customFormat="1" x14ac:dyDescent="0.2">
      <c r="A42" s="79"/>
      <c r="B42" s="79"/>
      <c r="C42" s="79"/>
      <c r="D42" s="79"/>
      <c r="E42" s="79"/>
      <c r="F42" s="79"/>
      <c r="G42" s="79"/>
    </row>
    <row r="43" spans="1:7" s="53" customFormat="1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3" customFormat="1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3" customFormat="1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3" customFormat="1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3" customFormat="1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3" customFormat="1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3" customFormat="1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3" customFormat="1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3" customFormat="1" x14ac:dyDescent="0.2">
      <c r="A51" s="8" t="s">
        <v>153</v>
      </c>
      <c r="B51" s="8" t="s">
        <v>13</v>
      </c>
      <c r="C51" s="79"/>
      <c r="D51" s="79"/>
      <c r="E51" s="79"/>
      <c r="F51" s="79"/>
      <c r="G51" s="79"/>
    </row>
    <row r="52" spans="1:7" s="53" customFormat="1" x14ac:dyDescent="0.2">
      <c r="A52" s="8" t="s">
        <v>144</v>
      </c>
      <c r="B52" s="8" t="s">
        <v>14</v>
      </c>
      <c r="C52" s="79"/>
      <c r="D52" s="79"/>
      <c r="E52" s="79"/>
      <c r="F52" s="79"/>
      <c r="G52" s="79"/>
    </row>
    <row r="53" spans="1:7" s="53" customFormat="1" x14ac:dyDescent="0.2"/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7" t="s">
        <v>162</v>
      </c>
      <c r="B2" s="117"/>
      <c r="C2" s="117"/>
      <c r="D2" s="117"/>
      <c r="E2" s="117"/>
      <c r="F2" s="117"/>
      <c r="G2" s="117"/>
    </row>
    <row r="4" spans="1:7" s="9" customFormat="1" ht="26.25" customHeight="1" x14ac:dyDescent="0.2">
      <c r="A4" s="125" t="s">
        <v>137</v>
      </c>
      <c r="B4" s="91" t="s">
        <v>106</v>
      </c>
      <c r="C4" s="91" t="s">
        <v>107</v>
      </c>
      <c r="D4" s="91" t="s">
        <v>108</v>
      </c>
      <c r="E4" s="120" t="s">
        <v>172</v>
      </c>
      <c r="F4" s="121"/>
      <c r="G4" s="122"/>
    </row>
    <row r="5" spans="1:7" s="9" customFormat="1" ht="18" customHeight="1" x14ac:dyDescent="0.2">
      <c r="A5" s="126"/>
      <c r="B5" s="118" t="s">
        <v>173</v>
      </c>
      <c r="C5" s="119"/>
      <c r="D5" s="119"/>
      <c r="E5" s="37" t="s">
        <v>173</v>
      </c>
      <c r="F5" s="37" t="s">
        <v>185</v>
      </c>
      <c r="G5" s="123" t="s">
        <v>163</v>
      </c>
    </row>
    <row r="6" spans="1:7" s="9" customFormat="1" ht="17.25" customHeight="1" x14ac:dyDescent="0.2">
      <c r="A6" s="127"/>
      <c r="B6" s="118" t="s">
        <v>115</v>
      </c>
      <c r="C6" s="119"/>
      <c r="D6" s="119"/>
      <c r="E6" s="119"/>
      <c r="F6" s="119"/>
      <c r="G6" s="124"/>
    </row>
    <row r="7" spans="1:7" s="9" customFormat="1" ht="12" customHeight="1" x14ac:dyDescent="0.2">
      <c r="A7" s="74"/>
    </row>
    <row r="8" spans="1:7" s="9" customFormat="1" ht="12" customHeight="1" x14ac:dyDescent="0.2">
      <c r="A8" s="38" t="s">
        <v>22</v>
      </c>
      <c r="B8" s="92">
        <v>242.55823799999999</v>
      </c>
      <c r="C8" s="92">
        <v>257.12806</v>
      </c>
      <c r="D8" s="92">
        <v>252.058133</v>
      </c>
      <c r="E8" s="92">
        <v>2154.1534750000001</v>
      </c>
      <c r="F8" s="92">
        <v>2016.971423</v>
      </c>
      <c r="G8" s="93">
        <f>IF(AND(F8&gt;0,E8&gt;0),(E8/F8%)-100,"x  ")</f>
        <v>6.8013879837701552</v>
      </c>
    </row>
    <row r="9" spans="1:7" s="9" customFormat="1" ht="12" x14ac:dyDescent="0.2">
      <c r="A9" s="39" t="s">
        <v>23</v>
      </c>
    </row>
    <row r="10" spans="1:7" s="9" customFormat="1" ht="12" x14ac:dyDescent="0.2">
      <c r="A10" s="40" t="s">
        <v>24</v>
      </c>
      <c r="B10" s="92">
        <v>1.575407</v>
      </c>
      <c r="C10" s="92">
        <v>1.4142539999999999</v>
      </c>
      <c r="D10" s="92">
        <v>1.5396240000000001</v>
      </c>
      <c r="E10" s="92">
        <v>14.984635000000001</v>
      </c>
      <c r="F10" s="92">
        <v>17.883209000000001</v>
      </c>
      <c r="G10" s="93">
        <f>IF(AND(F10&gt;0,E10&gt;0),(E10/F10%)-100,"x  ")</f>
        <v>-16.208354999373995</v>
      </c>
    </row>
    <row r="11" spans="1:7" s="9" customFormat="1" ht="12" x14ac:dyDescent="0.2">
      <c r="A11" s="40" t="s">
        <v>25</v>
      </c>
      <c r="B11" s="92">
        <v>106.78528</v>
      </c>
      <c r="C11" s="92">
        <v>108.145399</v>
      </c>
      <c r="D11" s="92">
        <v>109.909408</v>
      </c>
      <c r="E11" s="92">
        <v>859.433764</v>
      </c>
      <c r="F11" s="92">
        <v>819.64977599999997</v>
      </c>
      <c r="G11" s="93">
        <f>IF(AND(F11&gt;0,E11&gt;0),(E11/F11%)-100,"x  ")</f>
        <v>4.8537789144713912</v>
      </c>
    </row>
    <row r="12" spans="1:7" s="9" customFormat="1" ht="12" x14ac:dyDescent="0.2">
      <c r="A12" s="41" t="s">
        <v>32</v>
      </c>
    </row>
    <row r="13" spans="1:7" s="9" customFormat="1" ht="24" x14ac:dyDescent="0.2">
      <c r="A13" s="41" t="s">
        <v>147</v>
      </c>
      <c r="B13" s="92">
        <v>30.061195000000001</v>
      </c>
      <c r="C13" s="92">
        <v>21.858526000000001</v>
      </c>
      <c r="D13" s="92">
        <v>22.317509999999999</v>
      </c>
      <c r="E13" s="92">
        <v>210.137202</v>
      </c>
      <c r="F13" s="92">
        <v>172.03072900000001</v>
      </c>
      <c r="G13" s="93">
        <f>IF(AND(F13&gt;0,E13&gt;0),(E13/F13%)-100,"x  ")</f>
        <v>22.150968737684067</v>
      </c>
    </row>
    <row r="14" spans="1:7" s="9" customFormat="1" ht="12" x14ac:dyDescent="0.2">
      <c r="A14" s="41" t="s">
        <v>121</v>
      </c>
      <c r="B14" s="92">
        <v>30.661111999999999</v>
      </c>
      <c r="C14" s="92">
        <v>40.78443</v>
      </c>
      <c r="D14" s="92">
        <v>43.183289000000002</v>
      </c>
      <c r="E14" s="92">
        <v>327.46765399999998</v>
      </c>
      <c r="F14" s="92">
        <v>307.68</v>
      </c>
      <c r="G14" s="93">
        <f>IF(AND(F14&gt;0,E14&gt;0),(E14/F14%)-100,"x  ")</f>
        <v>6.4312447997919833</v>
      </c>
    </row>
    <row r="15" spans="1:7" s="9" customFormat="1" ht="12" x14ac:dyDescent="0.2">
      <c r="A15" s="40" t="s">
        <v>26</v>
      </c>
      <c r="B15" s="92">
        <v>118.37381499999999</v>
      </c>
      <c r="C15" s="92">
        <v>131.84229099999999</v>
      </c>
      <c r="D15" s="92">
        <v>123.228454</v>
      </c>
      <c r="E15" s="92">
        <v>1138.8488400000001</v>
      </c>
      <c r="F15" s="92">
        <v>1042.81007</v>
      </c>
      <c r="G15" s="93">
        <f>IF(AND(F15&gt;0,E15&gt;0),(E15/F15%)-100,"x  ")</f>
        <v>9.2096128300717481</v>
      </c>
    </row>
    <row r="16" spans="1:7" s="9" customFormat="1" ht="12" x14ac:dyDescent="0.2">
      <c r="A16" s="42" t="s">
        <v>28</v>
      </c>
    </row>
    <row r="17" spans="1:7" s="9" customFormat="1" ht="12" x14ac:dyDescent="0.2">
      <c r="A17" s="42" t="s">
        <v>122</v>
      </c>
      <c r="B17" s="92">
        <v>7.9306219999999996</v>
      </c>
      <c r="C17" s="92">
        <v>2.8545609999999999</v>
      </c>
      <c r="D17" s="92">
        <v>3.628501</v>
      </c>
      <c r="E17" s="92">
        <v>109.74489</v>
      </c>
      <c r="F17" s="92">
        <v>74.350893999999997</v>
      </c>
      <c r="G17" s="93">
        <f>IF(AND(F17&gt;0,E17&gt;0),(E17/F17%)-100,"x  ")</f>
        <v>47.603995185316791</v>
      </c>
    </row>
    <row r="18" spans="1:7" s="9" customFormat="1" ht="12" x14ac:dyDescent="0.2">
      <c r="A18" s="43" t="s">
        <v>123</v>
      </c>
      <c r="B18" s="92">
        <v>3.9056890000000002</v>
      </c>
      <c r="C18" s="92">
        <v>4.9134060000000002</v>
      </c>
      <c r="D18" s="92">
        <v>5.0944570000000002</v>
      </c>
      <c r="E18" s="92">
        <v>42.238391999999997</v>
      </c>
      <c r="F18" s="92">
        <v>44.600960999999998</v>
      </c>
      <c r="G18" s="93">
        <f>IF(AND(F18&gt;0,E18&gt;0),(E18/F18%)-100,"x  ")</f>
        <v>-5.2971257726935619</v>
      </c>
    </row>
    <row r="19" spans="1:7" s="9" customFormat="1" ht="12" x14ac:dyDescent="0.2">
      <c r="A19" s="43" t="s">
        <v>124</v>
      </c>
      <c r="B19" s="92">
        <v>19.034963999999999</v>
      </c>
      <c r="C19" s="92">
        <v>18.218124</v>
      </c>
      <c r="D19" s="92">
        <v>20.06992</v>
      </c>
      <c r="E19" s="92">
        <v>160.98124000000001</v>
      </c>
      <c r="F19" s="92">
        <v>136.37088700000001</v>
      </c>
      <c r="G19" s="93">
        <f>IF(AND(F19&gt;0,E19&gt;0),(E19/F19%)-100,"x  ")</f>
        <v>18.046632636480538</v>
      </c>
    </row>
    <row r="20" spans="1:7" s="9" customFormat="1" ht="12" x14ac:dyDescent="0.2">
      <c r="A20" s="44" t="s">
        <v>27</v>
      </c>
      <c r="B20" s="92">
        <v>15.823736</v>
      </c>
      <c r="C20" s="92">
        <v>15.726115999999999</v>
      </c>
      <c r="D20" s="92">
        <v>17.380647</v>
      </c>
      <c r="E20" s="92">
        <v>140.886236</v>
      </c>
      <c r="F20" s="92">
        <v>136.62836799999999</v>
      </c>
      <c r="G20" s="93">
        <f>IF(AND(F20&gt;0,E20&gt;0),(E20/F20%)-100,"x  ")</f>
        <v>3.1163864886390229</v>
      </c>
    </row>
    <row r="21" spans="1:7" s="9" customFormat="1" ht="12" x14ac:dyDescent="0.2">
      <c r="A21" s="45"/>
    </row>
    <row r="22" spans="1:7" s="9" customFormat="1" ht="12" x14ac:dyDescent="0.2">
      <c r="A22" s="38" t="s">
        <v>29</v>
      </c>
      <c r="B22" s="92">
        <v>1487.614527</v>
      </c>
      <c r="C22" s="92">
        <v>1416.1579770000001</v>
      </c>
      <c r="D22" s="92">
        <v>1287.976017</v>
      </c>
      <c r="E22" s="92">
        <v>12855.650224999999</v>
      </c>
      <c r="F22" s="92">
        <v>13503.687871</v>
      </c>
      <c r="G22" s="93">
        <f>IF(AND(F22&gt;0,E22&gt;0),(E22/F22%)-100,"x  ")</f>
        <v>-4.7989678981820987</v>
      </c>
    </row>
    <row r="23" spans="1:7" s="9" customFormat="1" ht="12" x14ac:dyDescent="0.2">
      <c r="A23" s="46" t="s">
        <v>23</v>
      </c>
    </row>
    <row r="24" spans="1:7" s="9" customFormat="1" ht="12" x14ac:dyDescent="0.2">
      <c r="A24" s="44" t="s">
        <v>30</v>
      </c>
      <c r="B24" s="92">
        <v>5.585604</v>
      </c>
      <c r="C24" s="92">
        <v>5.8878430000000002</v>
      </c>
      <c r="D24" s="92">
        <v>5.425656</v>
      </c>
      <c r="E24" s="92">
        <v>68.384680000000003</v>
      </c>
      <c r="F24" s="92">
        <v>70.990808000000001</v>
      </c>
      <c r="G24" s="93">
        <f>IF(AND(F24&gt;0,E24&gt;0),(E24/F24%)-100,"x  ")</f>
        <v>-3.6710780922510509</v>
      </c>
    </row>
    <row r="25" spans="1:7" s="9" customFormat="1" ht="12" x14ac:dyDescent="0.2">
      <c r="A25" s="44" t="s">
        <v>31</v>
      </c>
      <c r="B25" s="92">
        <v>132.34434099999999</v>
      </c>
      <c r="C25" s="92">
        <v>138.724762</v>
      </c>
      <c r="D25" s="92">
        <v>131.88558599999999</v>
      </c>
      <c r="E25" s="92">
        <v>1272.812784</v>
      </c>
      <c r="F25" s="92">
        <v>1370.9891520000001</v>
      </c>
      <c r="G25" s="93">
        <f>IF(AND(F25&gt;0,E25&gt;0),(E25/F25%)-100,"x  ")</f>
        <v>-7.1609879521497533</v>
      </c>
    </row>
    <row r="26" spans="1:7" s="9" customFormat="1" ht="12" x14ac:dyDescent="0.2">
      <c r="A26" s="42" t="s">
        <v>32</v>
      </c>
    </row>
    <row r="27" spans="1:7" s="9" customFormat="1" ht="12" x14ac:dyDescent="0.2">
      <c r="A27" s="42" t="s">
        <v>33</v>
      </c>
      <c r="B27" s="92">
        <v>2.4789279999999998</v>
      </c>
      <c r="C27" s="92">
        <v>4.154083</v>
      </c>
      <c r="D27" s="92">
        <v>3.7876270000000001</v>
      </c>
      <c r="E27" s="92">
        <v>34.782148999999997</v>
      </c>
      <c r="F27" s="92">
        <v>47.876288000000002</v>
      </c>
      <c r="G27" s="93">
        <f>IF(AND(F27&gt;0,E27&gt;0),(E27/F27%)-100,"x  ")</f>
        <v>-27.349946177949306</v>
      </c>
    </row>
    <row r="28" spans="1:7" s="9" customFormat="1" ht="12" x14ac:dyDescent="0.2">
      <c r="A28" s="42" t="s">
        <v>34</v>
      </c>
      <c r="B28" s="92">
        <v>38.203305999999998</v>
      </c>
      <c r="C28" s="92">
        <v>38.751322000000002</v>
      </c>
      <c r="D28" s="92">
        <v>43.548456000000002</v>
      </c>
      <c r="E28" s="92">
        <v>367.065316</v>
      </c>
      <c r="F28" s="92">
        <v>414.59573999999998</v>
      </c>
      <c r="G28" s="93">
        <f>IF(AND(F28&gt;0,E28&gt;0),(E28/F28%)-100,"x  ")</f>
        <v>-11.464281808587799</v>
      </c>
    </row>
    <row r="29" spans="1:7" s="9" customFormat="1" ht="12" x14ac:dyDescent="0.2">
      <c r="A29" s="42" t="s">
        <v>125</v>
      </c>
      <c r="B29" s="92">
        <v>8.522195</v>
      </c>
      <c r="C29" s="92">
        <v>6.7322579999999999</v>
      </c>
      <c r="D29" s="92">
        <v>4.2721450000000001</v>
      </c>
      <c r="E29" s="92">
        <v>70.271662000000006</v>
      </c>
      <c r="F29" s="92">
        <v>65.019659000000004</v>
      </c>
      <c r="G29" s="93">
        <f>IF(AND(F29&gt;0,E29&gt;0),(E29/F29%)-100,"x  ")</f>
        <v>8.0775615879498872</v>
      </c>
    </row>
    <row r="30" spans="1:7" s="9" customFormat="1" ht="12" x14ac:dyDescent="0.2">
      <c r="A30" s="42" t="s">
        <v>126</v>
      </c>
      <c r="B30" s="92">
        <v>11.638427</v>
      </c>
      <c r="C30" s="92">
        <v>15.32981</v>
      </c>
      <c r="D30" s="92">
        <v>12.764632000000001</v>
      </c>
      <c r="E30" s="92">
        <v>124.587294</v>
      </c>
      <c r="F30" s="92">
        <v>133.35179400000001</v>
      </c>
      <c r="G30" s="93">
        <f>IF(AND(F30&gt;0,E30&gt;0),(E30/F30%)-100,"x  ")</f>
        <v>-6.5724650093571313</v>
      </c>
    </row>
    <row r="31" spans="1:7" s="9" customFormat="1" ht="12" x14ac:dyDescent="0.2">
      <c r="A31" s="46" t="s">
        <v>35</v>
      </c>
      <c r="B31" s="92">
        <v>1349.6845820000001</v>
      </c>
      <c r="C31" s="92">
        <v>1271.545372</v>
      </c>
      <c r="D31" s="92">
        <v>1150.664775</v>
      </c>
      <c r="E31" s="92">
        <v>11514.452761</v>
      </c>
      <c r="F31" s="92">
        <v>12061.707911</v>
      </c>
      <c r="G31" s="93">
        <f>IF(AND(F31&gt;0,E31&gt;0),(E31/F31%)-100,"x  ")</f>
        <v>-4.5371281914472092</v>
      </c>
    </row>
    <row r="32" spans="1:7" s="9" customFormat="1" ht="12" x14ac:dyDescent="0.2">
      <c r="A32" s="47" t="s">
        <v>23</v>
      </c>
    </row>
    <row r="33" spans="1:7" s="9" customFormat="1" ht="12" x14ac:dyDescent="0.2">
      <c r="A33" s="42" t="s">
        <v>36</v>
      </c>
      <c r="B33" s="92">
        <v>197.47154</v>
      </c>
      <c r="C33" s="92">
        <v>159.45704900000001</v>
      </c>
      <c r="D33" s="92">
        <v>161.26063099999999</v>
      </c>
      <c r="E33" s="92">
        <v>1596.4046840000001</v>
      </c>
      <c r="F33" s="92">
        <v>1613.666903</v>
      </c>
      <c r="G33" s="93">
        <f>IF(AND(F33&gt;0,E33&gt;0),(E33/F33%)-100,"x  ")</f>
        <v>-1.0697510724119894</v>
      </c>
    </row>
    <row r="34" spans="1:7" s="9" customFormat="1" ht="12" x14ac:dyDescent="0.2">
      <c r="A34" s="48" t="s">
        <v>32</v>
      </c>
    </row>
    <row r="35" spans="1:7" s="9" customFormat="1" ht="12" x14ac:dyDescent="0.2">
      <c r="A35" s="48" t="s">
        <v>127</v>
      </c>
      <c r="B35" s="92">
        <v>16.768507</v>
      </c>
      <c r="C35" s="92">
        <v>15.183002</v>
      </c>
      <c r="D35" s="92">
        <v>16.239179</v>
      </c>
      <c r="E35" s="92">
        <v>156.48410100000001</v>
      </c>
      <c r="F35" s="92">
        <v>199.91673900000001</v>
      </c>
      <c r="G35" s="93">
        <f>IF(AND(F35&gt;0,E35&gt;0),(E35/F35%)-100,"x  ")</f>
        <v>-21.725363377400825</v>
      </c>
    </row>
    <row r="36" spans="1:7" s="9" customFormat="1" ht="12" x14ac:dyDescent="0.2">
      <c r="A36" s="49" t="s">
        <v>37</v>
      </c>
      <c r="B36" s="92">
        <v>60.127116000000001</v>
      </c>
      <c r="C36" s="92">
        <v>50.364234000000003</v>
      </c>
      <c r="D36" s="92">
        <v>44.471316000000002</v>
      </c>
      <c r="E36" s="92">
        <v>484.01631800000001</v>
      </c>
      <c r="F36" s="92">
        <v>595.04896799999995</v>
      </c>
      <c r="G36" s="93">
        <f>IF(AND(F36&gt;0,E36&gt;0),(E36/F36%)-100,"x  ")</f>
        <v>-18.659413925746009</v>
      </c>
    </row>
    <row r="37" spans="1:7" s="9" customFormat="1" ht="12" x14ac:dyDescent="0.2">
      <c r="A37" s="49" t="s">
        <v>38</v>
      </c>
      <c r="B37" s="92">
        <v>62.339984999999999</v>
      </c>
      <c r="C37" s="92">
        <v>40.659578000000003</v>
      </c>
      <c r="D37" s="92">
        <v>47.250084999999999</v>
      </c>
      <c r="E37" s="92">
        <v>430.945472</v>
      </c>
      <c r="F37" s="92">
        <v>304.90028599999999</v>
      </c>
      <c r="G37" s="93">
        <f>IF(AND(F37&gt;0,E37&gt;0),(E37/F37%)-100,"x  ")</f>
        <v>41.33980576194017</v>
      </c>
    </row>
    <row r="38" spans="1:7" s="9" customFormat="1" ht="12" x14ac:dyDescent="0.2">
      <c r="A38" s="47" t="s">
        <v>39</v>
      </c>
      <c r="B38" s="92">
        <v>1152.2130420000001</v>
      </c>
      <c r="C38" s="92">
        <v>1112.0883229999999</v>
      </c>
      <c r="D38" s="92">
        <v>989.40414399999997</v>
      </c>
      <c r="E38" s="92">
        <v>9918.0480769999995</v>
      </c>
      <c r="F38" s="92">
        <v>10448.041008</v>
      </c>
      <c r="G38" s="93">
        <f>IF(AND(F38&gt;0,E38&gt;0),(E38/F38%)-100,"x  ")</f>
        <v>-5.0726536256336345</v>
      </c>
    </row>
    <row r="39" spans="1:7" s="9" customFormat="1" ht="12" x14ac:dyDescent="0.2">
      <c r="A39" s="48" t="s">
        <v>32</v>
      </c>
    </row>
    <row r="40" spans="1:7" s="9" customFormat="1" ht="12" x14ac:dyDescent="0.2">
      <c r="A40" s="48" t="s">
        <v>128</v>
      </c>
      <c r="B40" s="92">
        <v>3.2332640000000001</v>
      </c>
      <c r="C40" s="92">
        <v>1.6183099999999999</v>
      </c>
      <c r="D40" s="92">
        <v>2.4715669999999998</v>
      </c>
      <c r="E40" s="92">
        <v>50.939928000000002</v>
      </c>
      <c r="F40" s="92">
        <v>18.877255000000002</v>
      </c>
      <c r="G40" s="93">
        <f t="shared" ref="G40:G51" si="0">IF(AND(F40&gt;0,E40&gt;0),(E40/F40%)-100,"x  ")</f>
        <v>169.84817443002174</v>
      </c>
    </row>
    <row r="41" spans="1:7" s="9" customFormat="1" ht="12" x14ac:dyDescent="0.2">
      <c r="A41" s="49" t="s">
        <v>40</v>
      </c>
      <c r="B41" s="92">
        <v>24.123424</v>
      </c>
      <c r="C41" s="92">
        <v>22.882766</v>
      </c>
      <c r="D41" s="92">
        <v>26.765750000000001</v>
      </c>
      <c r="E41" s="92">
        <v>217.63412</v>
      </c>
      <c r="F41" s="92">
        <v>241.399203</v>
      </c>
      <c r="G41" s="93">
        <f t="shared" si="0"/>
        <v>-9.8447230581784595</v>
      </c>
    </row>
    <row r="42" spans="1:7" s="9" customFormat="1" ht="12" x14ac:dyDescent="0.2">
      <c r="A42" s="49" t="s">
        <v>41</v>
      </c>
      <c r="B42" s="92">
        <v>32.926791000000001</v>
      </c>
      <c r="C42" s="92">
        <v>30.158543999999999</v>
      </c>
      <c r="D42" s="92">
        <v>30.086310000000001</v>
      </c>
      <c r="E42" s="92">
        <v>290.09640200000001</v>
      </c>
      <c r="F42" s="92">
        <v>335.45423199999999</v>
      </c>
      <c r="G42" s="93">
        <f t="shared" si="0"/>
        <v>-13.521316970596445</v>
      </c>
    </row>
    <row r="43" spans="1:7" s="9" customFormat="1" ht="12" x14ac:dyDescent="0.2">
      <c r="A43" s="49" t="s">
        <v>129</v>
      </c>
      <c r="B43" s="92">
        <v>111.78871100000001</v>
      </c>
      <c r="C43" s="92">
        <v>109.61489</v>
      </c>
      <c r="D43" s="92">
        <v>102.99985599999999</v>
      </c>
      <c r="E43" s="92">
        <v>1043.0353869999999</v>
      </c>
      <c r="F43" s="92">
        <v>941.61160600000005</v>
      </c>
      <c r="G43" s="93">
        <f t="shared" si="0"/>
        <v>10.771296822779377</v>
      </c>
    </row>
    <row r="44" spans="1:7" s="9" customFormat="1" ht="12" x14ac:dyDescent="0.2">
      <c r="A44" s="49" t="s">
        <v>42</v>
      </c>
      <c r="B44" s="92">
        <v>46.145598</v>
      </c>
      <c r="C44" s="92">
        <v>40.751480000000001</v>
      </c>
      <c r="D44" s="92">
        <v>44.786240999999997</v>
      </c>
      <c r="E44" s="92">
        <v>404.08292599999999</v>
      </c>
      <c r="F44" s="92">
        <v>420.813107</v>
      </c>
      <c r="G44" s="93">
        <f t="shared" si="0"/>
        <v>-3.975679635853183</v>
      </c>
    </row>
    <row r="45" spans="1:7" s="9" customFormat="1" ht="12" x14ac:dyDescent="0.2">
      <c r="A45" s="49" t="s">
        <v>43</v>
      </c>
      <c r="B45" s="92">
        <v>125.195436</v>
      </c>
      <c r="C45" s="92">
        <v>205.90134699999999</v>
      </c>
      <c r="D45" s="92">
        <v>120.65223899999999</v>
      </c>
      <c r="E45" s="92">
        <v>1608.499824</v>
      </c>
      <c r="F45" s="92">
        <v>2060.2257079999999</v>
      </c>
      <c r="G45" s="93">
        <f t="shared" si="0"/>
        <v>-21.926038600815289</v>
      </c>
    </row>
    <row r="46" spans="1:7" s="9" customFormat="1" ht="12" x14ac:dyDescent="0.2">
      <c r="A46" s="49" t="s">
        <v>131</v>
      </c>
      <c r="B46" s="92">
        <v>267.024494</v>
      </c>
      <c r="C46" s="92">
        <v>265.924825</v>
      </c>
      <c r="D46" s="92">
        <v>269.492706</v>
      </c>
      <c r="E46" s="92">
        <v>2359.1814169999998</v>
      </c>
      <c r="F46" s="92">
        <v>2592.4652729999998</v>
      </c>
      <c r="G46" s="93">
        <f t="shared" si="0"/>
        <v>-8.998533497424404</v>
      </c>
    </row>
    <row r="47" spans="1:7" s="9" customFormat="1" ht="12" x14ac:dyDescent="0.2">
      <c r="A47" s="49" t="s">
        <v>132</v>
      </c>
      <c r="B47" s="92">
        <v>10.381741999999999</v>
      </c>
      <c r="C47" s="92">
        <v>10.218934000000001</v>
      </c>
      <c r="D47" s="92">
        <v>9.7703530000000001</v>
      </c>
      <c r="E47" s="92">
        <v>94.512945000000002</v>
      </c>
      <c r="F47" s="92">
        <v>111.82245</v>
      </c>
      <c r="G47" s="93">
        <f t="shared" si="0"/>
        <v>-15.479454259855686</v>
      </c>
    </row>
    <row r="48" spans="1:7" s="9" customFormat="1" ht="12" x14ac:dyDescent="0.2">
      <c r="A48" s="49" t="s">
        <v>133</v>
      </c>
      <c r="B48" s="92">
        <v>69.541056999999995</v>
      </c>
      <c r="C48" s="92">
        <v>70.582519000000005</v>
      </c>
      <c r="D48" s="92">
        <v>73.994106000000002</v>
      </c>
      <c r="E48" s="92">
        <v>633.14004499999999</v>
      </c>
      <c r="F48" s="92">
        <v>651.197543</v>
      </c>
      <c r="G48" s="93">
        <f t="shared" si="0"/>
        <v>-2.7729677720850958</v>
      </c>
    </row>
    <row r="49" spans="1:7" s="9" customFormat="1" ht="12" x14ac:dyDescent="0.2">
      <c r="A49" s="49" t="s">
        <v>130</v>
      </c>
      <c r="B49" s="92">
        <v>52.175033999999997</v>
      </c>
      <c r="C49" s="92">
        <v>45.925960000000003</v>
      </c>
      <c r="D49" s="92">
        <v>51.176051999999999</v>
      </c>
      <c r="E49" s="92">
        <v>448.105256</v>
      </c>
      <c r="F49" s="92">
        <v>528.35313499999995</v>
      </c>
      <c r="G49" s="93">
        <f t="shared" si="0"/>
        <v>-15.188303746887001</v>
      </c>
    </row>
    <row r="50" spans="1:7" s="9" customFormat="1" ht="12" x14ac:dyDescent="0.2">
      <c r="A50" s="49" t="s">
        <v>45</v>
      </c>
      <c r="B50" s="92">
        <v>54.768700000000003</v>
      </c>
      <c r="C50" s="92">
        <v>56.368811999999998</v>
      </c>
      <c r="D50" s="92">
        <v>59.005777999999999</v>
      </c>
      <c r="E50" s="92">
        <v>523.56370100000004</v>
      </c>
      <c r="F50" s="92">
        <v>649.137066</v>
      </c>
      <c r="G50" s="93">
        <f t="shared" si="0"/>
        <v>-19.344661024178833</v>
      </c>
    </row>
    <row r="51" spans="1:7" s="9" customFormat="1" ht="12" x14ac:dyDescent="0.2">
      <c r="A51" s="49" t="s">
        <v>44</v>
      </c>
      <c r="B51" s="92">
        <v>146.30563599999999</v>
      </c>
      <c r="C51" s="92">
        <v>54.932167999999997</v>
      </c>
      <c r="D51" s="92">
        <v>8.0000000000000002E-3</v>
      </c>
      <c r="E51" s="92">
        <v>364.17943500000001</v>
      </c>
      <c r="F51" s="92">
        <v>123.580415</v>
      </c>
      <c r="G51" s="93">
        <f t="shared" si="0"/>
        <v>194.69025087834507</v>
      </c>
    </row>
    <row r="52" spans="1:7" s="9" customFormat="1" ht="12" x14ac:dyDescent="0.2">
      <c r="A52" s="50"/>
    </row>
    <row r="53" spans="1:7" s="9" customFormat="1" ht="12" x14ac:dyDescent="0.2">
      <c r="A53" s="51" t="s">
        <v>168</v>
      </c>
      <c r="B53" s="92">
        <v>100.186862</v>
      </c>
      <c r="C53" s="92">
        <v>90.065503000000007</v>
      </c>
      <c r="D53" s="92">
        <v>106.14705600000001</v>
      </c>
      <c r="E53" s="92">
        <v>910.09008500000004</v>
      </c>
      <c r="F53" s="92">
        <v>346.81334800000002</v>
      </c>
      <c r="G53" s="93">
        <f>IF(AND(F53&gt;0,E53&gt;0),(E53/F53%)-100,"x  ")</f>
        <v>162.41495324453314</v>
      </c>
    </row>
    <row r="54" spans="1:7" x14ac:dyDescent="0.2">
      <c r="A54" s="45"/>
      <c r="B54" s="9"/>
      <c r="C54" s="9"/>
      <c r="D54" s="9"/>
      <c r="E54" s="9"/>
      <c r="F54" s="9"/>
      <c r="G54" s="9"/>
    </row>
    <row r="55" spans="1:7" x14ac:dyDescent="0.2">
      <c r="A55" s="52" t="s">
        <v>46</v>
      </c>
      <c r="B55" s="94">
        <v>1830.359627</v>
      </c>
      <c r="C55" s="95">
        <v>1763.3515400000001</v>
      </c>
      <c r="D55" s="95">
        <v>1646.181206</v>
      </c>
      <c r="E55" s="95">
        <v>15919.893785</v>
      </c>
      <c r="F55" s="95">
        <v>15867.472642000001</v>
      </c>
      <c r="G55" s="96">
        <f>IF(AND(F55&gt;0,E55&gt;0),(E55/F55%)-100,"x  ")</f>
        <v>0.33036857338731807</v>
      </c>
    </row>
    <row r="56" spans="1:7" ht="7.5" customHeight="1" x14ac:dyDescent="0.2"/>
    <row r="57" spans="1:7" x14ac:dyDescent="0.2">
      <c r="A57" s="36" t="s">
        <v>160</v>
      </c>
    </row>
    <row r="58" spans="1:7" x14ac:dyDescent="0.2">
      <c r="A58" s="35" t="s">
        <v>119</v>
      </c>
      <c r="B58" s="35"/>
      <c r="C58" s="35"/>
      <c r="D58" s="35"/>
      <c r="E58" s="35"/>
      <c r="F58" s="35"/>
      <c r="G58" s="35"/>
    </row>
    <row r="59" spans="1:7" x14ac:dyDescent="0.2">
      <c r="A59" s="116" t="s">
        <v>120</v>
      </c>
      <c r="B59" s="116"/>
      <c r="C59" s="116"/>
      <c r="D59" s="116"/>
      <c r="E59" s="116"/>
      <c r="F59" s="116"/>
      <c r="G59" s="116"/>
    </row>
  </sheetData>
  <mergeCells count="7">
    <mergeCell ref="A59:G59"/>
    <mergeCell ref="A2:G2"/>
    <mergeCell ref="B5:D5"/>
    <mergeCell ref="B6:F6"/>
    <mergeCell ref="E4:G4"/>
    <mergeCell ref="G5:G6"/>
    <mergeCell ref="A4:A6"/>
  </mergeCells>
  <conditionalFormatting sqref="A31:G55 A8:G29">
    <cfRule type="expression" dxfId="6" priority="4">
      <formula>MOD(ROW(),2)=0</formula>
    </cfRule>
  </conditionalFormatting>
  <conditionalFormatting sqref="A7:G7">
    <cfRule type="expression" dxfId="5" priority="2">
      <formula>MOD(ROW(),2)=0</formula>
    </cfRule>
  </conditionalFormatting>
  <conditionalFormatting sqref="A30:G3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8" t="s">
        <v>165</v>
      </c>
      <c r="B2" s="129"/>
      <c r="C2" s="129"/>
      <c r="D2" s="129"/>
      <c r="E2" s="129"/>
      <c r="F2" s="129"/>
      <c r="G2" s="129"/>
    </row>
    <row r="3" spans="1:7" ht="9.75" customHeight="1" x14ac:dyDescent="0.2">
      <c r="A3" s="70"/>
      <c r="B3" s="71"/>
      <c r="C3" s="71"/>
      <c r="D3" s="71"/>
      <c r="E3" s="71"/>
      <c r="F3" s="71"/>
      <c r="G3" s="71"/>
    </row>
    <row r="4" spans="1:7" x14ac:dyDescent="0.2">
      <c r="A4" s="132" t="s">
        <v>47</v>
      </c>
      <c r="B4" s="97" t="s">
        <v>106</v>
      </c>
      <c r="C4" s="97" t="s">
        <v>107</v>
      </c>
      <c r="D4" s="97" t="s">
        <v>108</v>
      </c>
      <c r="E4" s="133" t="s">
        <v>172</v>
      </c>
      <c r="F4" s="133"/>
      <c r="G4" s="134"/>
    </row>
    <row r="5" spans="1:7" ht="24" customHeight="1" x14ac:dyDescent="0.2">
      <c r="A5" s="132"/>
      <c r="B5" s="130" t="s">
        <v>174</v>
      </c>
      <c r="C5" s="131"/>
      <c r="D5" s="131"/>
      <c r="E5" s="98" t="s">
        <v>174</v>
      </c>
      <c r="F5" s="98" t="s">
        <v>184</v>
      </c>
      <c r="G5" s="135" t="s">
        <v>161</v>
      </c>
    </row>
    <row r="6" spans="1:7" ht="17.25" customHeight="1" x14ac:dyDescent="0.2">
      <c r="A6" s="132"/>
      <c r="B6" s="131" t="s">
        <v>115</v>
      </c>
      <c r="C6" s="131"/>
      <c r="D6" s="131"/>
      <c r="E6" s="131"/>
      <c r="F6" s="131"/>
      <c r="G6" s="136"/>
    </row>
    <row r="7" spans="1:7" ht="12" customHeight="1" x14ac:dyDescent="0.2">
      <c r="A7" s="73"/>
      <c r="B7" s="9"/>
      <c r="C7" s="9"/>
      <c r="D7" s="9"/>
      <c r="E7" s="9"/>
      <c r="F7" s="9"/>
      <c r="G7" s="9"/>
    </row>
    <row r="8" spans="1:7" ht="12.75" customHeight="1" x14ac:dyDescent="0.2">
      <c r="A8" s="61" t="s">
        <v>48</v>
      </c>
      <c r="B8" s="92">
        <v>1175.9286400000001</v>
      </c>
      <c r="C8" s="92">
        <v>1211.3779999999999</v>
      </c>
      <c r="D8" s="92">
        <v>1162.4237680000001</v>
      </c>
      <c r="E8" s="92">
        <v>11158.189705999999</v>
      </c>
      <c r="F8" s="92">
        <v>11394.470783000001</v>
      </c>
      <c r="G8" s="93">
        <f>IF(AND(F8&gt;0,E8&gt;0),(E8/F8%)-100,"x  ")</f>
        <v>-2.0736467844783277</v>
      </c>
    </row>
    <row r="9" spans="1:7" ht="12.75" customHeight="1" x14ac:dyDescent="0.2">
      <c r="A9" s="5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4" t="s">
        <v>49</v>
      </c>
      <c r="B10" s="92">
        <v>1005.41542</v>
      </c>
      <c r="C10" s="92">
        <v>1071.907068</v>
      </c>
      <c r="D10" s="92">
        <v>1041.1418000000001</v>
      </c>
      <c r="E10" s="92">
        <v>9835.8968779999996</v>
      </c>
      <c r="F10" s="92">
        <v>10103.304204</v>
      </c>
      <c r="G10" s="93">
        <f>IF(AND(F10&gt;0,E10&gt;0),(E10/F10%)-100,"x  ")</f>
        <v>-2.6467314118299186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50</v>
      </c>
      <c r="B12" s="92">
        <f>SUM(B14:B31)</f>
        <v>585.48012899999992</v>
      </c>
      <c r="C12" s="92">
        <f>SUM(C14:C31)</f>
        <v>604.98993999999993</v>
      </c>
      <c r="D12" s="92">
        <f>SUM(D14:D31)</f>
        <v>564.83216799999991</v>
      </c>
      <c r="E12" s="92">
        <f>SUM(E14:E31)</f>
        <v>5648.4682420000008</v>
      </c>
      <c r="F12" s="92">
        <f>SUM(F14:F31)</f>
        <v>5883.9257920000009</v>
      </c>
      <c r="G12" s="93">
        <f>IF(AND(F12&gt;0,E12&gt;0),(E12/F12%)-100,"x  ")</f>
        <v>-4.0017083546522088</v>
      </c>
    </row>
    <row r="13" spans="1:7" ht="12.75" customHeight="1" x14ac:dyDescent="0.2">
      <c r="A13" s="56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7" t="s">
        <v>51</v>
      </c>
      <c r="B14" s="92">
        <v>107.528727</v>
      </c>
      <c r="C14" s="92">
        <v>81.544193000000007</v>
      </c>
      <c r="D14" s="92">
        <v>102.150391</v>
      </c>
      <c r="E14" s="92">
        <v>911.67062699999997</v>
      </c>
      <c r="F14" s="92">
        <v>894.87392699999998</v>
      </c>
      <c r="G14" s="93">
        <f t="shared" ref="G14:G32" si="0">IF(AND(F14&gt;0,E14&gt;0),(E14/F14%)-100,"x  ")</f>
        <v>1.8769906568079193</v>
      </c>
    </row>
    <row r="15" spans="1:7" ht="12.75" customHeight="1" x14ac:dyDescent="0.2">
      <c r="A15" s="57" t="s">
        <v>52</v>
      </c>
      <c r="B15" s="92">
        <v>76.940324000000004</v>
      </c>
      <c r="C15" s="92">
        <v>72.155739999999994</v>
      </c>
      <c r="D15" s="92">
        <v>92.907810999999995</v>
      </c>
      <c r="E15" s="92">
        <v>702.64285299999995</v>
      </c>
      <c r="F15" s="92">
        <v>736.90249400000005</v>
      </c>
      <c r="G15" s="93">
        <f t="shared" si="0"/>
        <v>-4.6491416814230604</v>
      </c>
    </row>
    <row r="16" spans="1:7" ht="12.75" customHeight="1" x14ac:dyDescent="0.2">
      <c r="A16" s="57" t="s">
        <v>53</v>
      </c>
      <c r="B16" s="92">
        <v>5.1978330000000001</v>
      </c>
      <c r="C16" s="92">
        <v>5.677975</v>
      </c>
      <c r="D16" s="92">
        <v>5.9806189999999999</v>
      </c>
      <c r="E16" s="92">
        <v>61.949016</v>
      </c>
      <c r="F16" s="92">
        <v>63.268712000000001</v>
      </c>
      <c r="G16" s="93">
        <f t="shared" si="0"/>
        <v>-2.0858588049018607</v>
      </c>
    </row>
    <row r="17" spans="1:7" ht="12.75" customHeight="1" x14ac:dyDescent="0.2">
      <c r="A17" s="57" t="s">
        <v>54</v>
      </c>
      <c r="B17" s="92">
        <v>146.27507600000001</v>
      </c>
      <c r="C17" s="92">
        <v>126.07127</v>
      </c>
      <c r="D17" s="92">
        <v>124.41399800000001</v>
      </c>
      <c r="E17" s="92">
        <v>1189.798446</v>
      </c>
      <c r="F17" s="92">
        <v>1164.8531800000001</v>
      </c>
      <c r="G17" s="93">
        <f t="shared" si="0"/>
        <v>2.1414944328005276</v>
      </c>
    </row>
    <row r="18" spans="1:7" ht="12.75" customHeight="1" x14ac:dyDescent="0.2">
      <c r="A18" s="57" t="s">
        <v>55</v>
      </c>
      <c r="B18" s="92">
        <v>70.010513000000003</v>
      </c>
      <c r="C18" s="92">
        <v>147.81183799999999</v>
      </c>
      <c r="D18" s="92">
        <v>64.925756000000007</v>
      </c>
      <c r="E18" s="92">
        <v>1149.4789699999999</v>
      </c>
      <c r="F18" s="92">
        <v>1309.1007500000001</v>
      </c>
      <c r="G18" s="93">
        <f t="shared" si="0"/>
        <v>-12.19323875568783</v>
      </c>
    </row>
    <row r="19" spans="1:7" ht="12.75" customHeight="1" x14ac:dyDescent="0.2">
      <c r="A19" s="57" t="s">
        <v>56</v>
      </c>
      <c r="B19" s="92">
        <v>8.3425440000000002</v>
      </c>
      <c r="C19" s="92">
        <v>5.9591099999999999</v>
      </c>
      <c r="D19" s="92">
        <v>8.5647490000000008</v>
      </c>
      <c r="E19" s="92">
        <v>73.117142999999999</v>
      </c>
      <c r="F19" s="92">
        <v>76.443702999999999</v>
      </c>
      <c r="G19" s="93">
        <f t="shared" si="0"/>
        <v>-4.3516468583422778</v>
      </c>
    </row>
    <row r="20" spans="1:7" ht="12.75" customHeight="1" x14ac:dyDescent="0.2">
      <c r="A20" s="57" t="s">
        <v>57</v>
      </c>
      <c r="B20" s="92">
        <v>12.526726</v>
      </c>
      <c r="C20" s="92">
        <v>11.098355</v>
      </c>
      <c r="D20" s="92">
        <v>11.416995</v>
      </c>
      <c r="E20" s="92">
        <v>112.757141</v>
      </c>
      <c r="F20" s="92">
        <v>116.873729</v>
      </c>
      <c r="G20" s="93">
        <f t="shared" si="0"/>
        <v>-3.5222526355773169</v>
      </c>
    </row>
    <row r="21" spans="1:7" ht="12.75" customHeight="1" x14ac:dyDescent="0.2">
      <c r="A21" s="57" t="s">
        <v>58</v>
      </c>
      <c r="B21" s="92">
        <v>11.901343000000001</v>
      </c>
      <c r="C21" s="92">
        <v>10.426019</v>
      </c>
      <c r="D21" s="92">
        <v>12.987194000000001</v>
      </c>
      <c r="E21" s="92">
        <v>106.861774</v>
      </c>
      <c r="F21" s="92">
        <v>103.788878</v>
      </c>
      <c r="G21" s="93">
        <f t="shared" si="0"/>
        <v>2.9607180067983734</v>
      </c>
    </row>
    <row r="22" spans="1:7" ht="12.75" customHeight="1" x14ac:dyDescent="0.2">
      <c r="A22" s="57" t="s">
        <v>59</v>
      </c>
      <c r="B22" s="92">
        <v>51.467992000000002</v>
      </c>
      <c r="C22" s="92">
        <v>43.834601999999997</v>
      </c>
      <c r="D22" s="92">
        <v>48.505096000000002</v>
      </c>
      <c r="E22" s="92">
        <v>462.35199499999999</v>
      </c>
      <c r="F22" s="92">
        <v>571.06071099999997</v>
      </c>
      <c r="G22" s="93">
        <f t="shared" si="0"/>
        <v>-19.036280014718088</v>
      </c>
    </row>
    <row r="23" spans="1:7" ht="12.75" customHeight="1" x14ac:dyDescent="0.2">
      <c r="A23" s="57" t="s">
        <v>60</v>
      </c>
      <c r="B23" s="92">
        <v>24.122544000000001</v>
      </c>
      <c r="C23" s="92">
        <v>24.270316999999999</v>
      </c>
      <c r="D23" s="92">
        <v>17.514771</v>
      </c>
      <c r="E23" s="92">
        <v>204.37425400000001</v>
      </c>
      <c r="F23" s="92">
        <v>191.89792499999999</v>
      </c>
      <c r="G23" s="93">
        <f t="shared" si="0"/>
        <v>6.5015445060179928</v>
      </c>
    </row>
    <row r="24" spans="1:7" ht="12.75" customHeight="1" x14ac:dyDescent="0.2">
      <c r="A24" s="57" t="s">
        <v>61</v>
      </c>
      <c r="B24" s="92">
        <v>44.448923000000001</v>
      </c>
      <c r="C24" s="92">
        <v>43.133325999999997</v>
      </c>
      <c r="D24" s="92">
        <v>46.625670999999997</v>
      </c>
      <c r="E24" s="92">
        <v>417.102101</v>
      </c>
      <c r="F24" s="92">
        <v>421.46285</v>
      </c>
      <c r="G24" s="93">
        <f t="shared" si="0"/>
        <v>-1.0346698410073287</v>
      </c>
    </row>
    <row r="25" spans="1:7" ht="12.75" customHeight="1" x14ac:dyDescent="0.2">
      <c r="A25" s="57" t="s">
        <v>71</v>
      </c>
      <c r="B25" s="92">
        <v>3.0159440000000002</v>
      </c>
      <c r="C25" s="92">
        <v>5.5853330000000003</v>
      </c>
      <c r="D25" s="92">
        <v>6.6280489999999999</v>
      </c>
      <c r="E25" s="92">
        <v>41.911146000000002</v>
      </c>
      <c r="F25" s="92">
        <v>43.496482999999998</v>
      </c>
      <c r="G25" s="93">
        <f t="shared" si="0"/>
        <v>-3.644747553497595</v>
      </c>
    </row>
    <row r="26" spans="1:7" ht="12.75" customHeight="1" x14ac:dyDescent="0.2">
      <c r="A26" s="57" t="s">
        <v>72</v>
      </c>
      <c r="B26" s="92">
        <v>2.2664710000000001</v>
      </c>
      <c r="C26" s="92">
        <v>3.5304039999999999</v>
      </c>
      <c r="D26" s="92">
        <v>2.6985679999999999</v>
      </c>
      <c r="E26" s="92">
        <v>24.700735999999999</v>
      </c>
      <c r="F26" s="92">
        <v>25.938521999999999</v>
      </c>
      <c r="G26" s="93">
        <f t="shared" si="0"/>
        <v>-4.7719989596940025</v>
      </c>
    </row>
    <row r="27" spans="1:7" ht="12.75" customHeight="1" x14ac:dyDescent="0.2">
      <c r="A27" s="57" t="s">
        <v>73</v>
      </c>
      <c r="B27" s="92">
        <v>4.3530300000000004</v>
      </c>
      <c r="C27" s="92">
        <v>9.5710200000000007</v>
      </c>
      <c r="D27" s="92">
        <v>4.1250549999999997</v>
      </c>
      <c r="E27" s="92">
        <v>47.840355000000002</v>
      </c>
      <c r="F27" s="92">
        <v>41.784564000000003</v>
      </c>
      <c r="G27" s="93">
        <f t="shared" si="0"/>
        <v>14.492890245306853</v>
      </c>
    </row>
    <row r="28" spans="1:7" ht="12.75" customHeight="1" x14ac:dyDescent="0.2">
      <c r="A28" s="57" t="s">
        <v>64</v>
      </c>
      <c r="B28" s="92">
        <v>6.5544260000000003</v>
      </c>
      <c r="C28" s="92">
        <v>4.6320389999999998</v>
      </c>
      <c r="D28" s="92">
        <v>5.0172189999999999</v>
      </c>
      <c r="E28" s="92">
        <v>45.22193</v>
      </c>
      <c r="F28" s="92">
        <v>38.526432999999997</v>
      </c>
      <c r="G28" s="93">
        <f t="shared" si="0"/>
        <v>17.378969394856782</v>
      </c>
    </row>
    <row r="29" spans="1:7" ht="12.75" customHeight="1" x14ac:dyDescent="0.2">
      <c r="A29" s="57" t="s">
        <v>65</v>
      </c>
      <c r="B29" s="92">
        <v>8.3710930000000001</v>
      </c>
      <c r="C29" s="92">
        <v>7.0525419999999999</v>
      </c>
      <c r="D29" s="92">
        <v>7.7647219999999999</v>
      </c>
      <c r="E29" s="92">
        <v>76.107631999999995</v>
      </c>
      <c r="F29" s="92">
        <v>67.246545999999995</v>
      </c>
      <c r="G29" s="93">
        <f t="shared" si="0"/>
        <v>13.177012838696584</v>
      </c>
    </row>
    <row r="30" spans="1:7" ht="12.75" customHeight="1" x14ac:dyDescent="0.2">
      <c r="A30" s="57" t="s">
        <v>62</v>
      </c>
      <c r="B30" s="92">
        <v>0.42774499999999999</v>
      </c>
      <c r="C30" s="92">
        <v>0.436977</v>
      </c>
      <c r="D30" s="92">
        <v>0.67169500000000004</v>
      </c>
      <c r="E30" s="92">
        <v>4.5139110000000002</v>
      </c>
      <c r="F30" s="92">
        <v>4.0663640000000001</v>
      </c>
      <c r="G30" s="93">
        <f t="shared" si="0"/>
        <v>11.006073238893521</v>
      </c>
    </row>
    <row r="31" spans="1:7" ht="12.75" customHeight="1" x14ac:dyDescent="0.2">
      <c r="A31" s="57" t="s">
        <v>63</v>
      </c>
      <c r="B31" s="92">
        <v>1.7288749999999999</v>
      </c>
      <c r="C31" s="92">
        <v>2.1988799999999999</v>
      </c>
      <c r="D31" s="92">
        <v>1.9338089999999999</v>
      </c>
      <c r="E31" s="92">
        <v>16.068211999999999</v>
      </c>
      <c r="F31" s="92">
        <v>12.340021</v>
      </c>
      <c r="G31" s="93">
        <f t="shared" si="0"/>
        <v>30.212193317985424</v>
      </c>
    </row>
    <row r="32" spans="1:7" ht="12.75" customHeight="1" x14ac:dyDescent="0.2">
      <c r="A32" s="58" t="s">
        <v>66</v>
      </c>
      <c r="B32" s="92">
        <f>B10-B12</f>
        <v>419.93529100000012</v>
      </c>
      <c r="C32" s="92">
        <f>C10-C12</f>
        <v>466.91712800000005</v>
      </c>
      <c r="D32" s="92">
        <f>D10-D12</f>
        <v>476.30963200000019</v>
      </c>
      <c r="E32" s="92">
        <f>E10-E12</f>
        <v>4187.4286359999987</v>
      </c>
      <c r="F32" s="92">
        <f>F10-F12</f>
        <v>4219.3784119999991</v>
      </c>
      <c r="G32" s="93">
        <f t="shared" si="0"/>
        <v>-0.75721523125621104</v>
      </c>
    </row>
    <row r="33" spans="1:7" ht="12.75" customHeight="1" x14ac:dyDescent="0.2">
      <c r="A33" s="56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7" t="s">
        <v>67</v>
      </c>
      <c r="B34" s="92">
        <v>85.712737000000004</v>
      </c>
      <c r="C34" s="92">
        <v>96.716671000000005</v>
      </c>
      <c r="D34" s="92">
        <v>101.86618300000001</v>
      </c>
      <c r="E34" s="92">
        <v>875.78704600000003</v>
      </c>
      <c r="F34" s="92">
        <v>824.08067700000004</v>
      </c>
      <c r="G34" s="93">
        <f t="shared" ref="G34:G43" si="1">IF(AND(F34&gt;0,E34&gt;0),(E34/F34%)-100,"x  ")</f>
        <v>6.2744304584634705</v>
      </c>
    </row>
    <row r="35" spans="1:7" ht="12.75" customHeight="1" x14ac:dyDescent="0.2">
      <c r="A35" s="57" t="s">
        <v>68</v>
      </c>
      <c r="B35" s="92">
        <v>122.622347</v>
      </c>
      <c r="C35" s="92">
        <v>144.77966900000001</v>
      </c>
      <c r="D35" s="92">
        <v>152.50197399999999</v>
      </c>
      <c r="E35" s="92">
        <v>1345.340774</v>
      </c>
      <c r="F35" s="92">
        <v>1325.1154200000001</v>
      </c>
      <c r="G35" s="93">
        <f t="shared" si="1"/>
        <v>1.5263088554203108</v>
      </c>
    </row>
    <row r="36" spans="1:7" ht="12.75" customHeight="1" x14ac:dyDescent="0.2">
      <c r="A36" s="57" t="s">
        <v>69</v>
      </c>
      <c r="B36" s="92">
        <v>85.262928000000002</v>
      </c>
      <c r="C36" s="92">
        <v>81.412762000000001</v>
      </c>
      <c r="D36" s="92">
        <v>83.383227000000005</v>
      </c>
      <c r="E36" s="92">
        <v>762.23260900000002</v>
      </c>
      <c r="F36" s="92">
        <v>853.84549100000004</v>
      </c>
      <c r="G36" s="93">
        <f t="shared" si="1"/>
        <v>-10.729444959966415</v>
      </c>
    </row>
    <row r="37" spans="1:7" ht="12.75" customHeight="1" x14ac:dyDescent="0.2">
      <c r="A37" s="57" t="s">
        <v>70</v>
      </c>
      <c r="B37" s="92">
        <v>45.121378</v>
      </c>
      <c r="C37" s="92">
        <v>60.247131000000003</v>
      </c>
      <c r="D37" s="92">
        <v>48.870367000000002</v>
      </c>
      <c r="E37" s="92">
        <v>460.81723899999997</v>
      </c>
      <c r="F37" s="92">
        <v>472.637653</v>
      </c>
      <c r="G37" s="93">
        <f t="shared" si="1"/>
        <v>-2.5009463221924051</v>
      </c>
    </row>
    <row r="38" spans="1:7" ht="12.75" customHeight="1" x14ac:dyDescent="0.2">
      <c r="A38" s="57" t="s">
        <v>74</v>
      </c>
      <c r="B38" s="92">
        <v>34.056967999999998</v>
      </c>
      <c r="C38" s="92">
        <v>34.752471999999997</v>
      </c>
      <c r="D38" s="92">
        <v>38.428232999999999</v>
      </c>
      <c r="E38" s="92">
        <v>310.71429000000001</v>
      </c>
      <c r="F38" s="92">
        <v>299.00557400000002</v>
      </c>
      <c r="G38" s="93">
        <f t="shared" si="1"/>
        <v>3.91588552794002</v>
      </c>
    </row>
    <row r="39" spans="1:7" ht="12.75" customHeight="1" x14ac:dyDescent="0.2">
      <c r="A39" s="57" t="s">
        <v>159</v>
      </c>
      <c r="B39" s="92">
        <v>8.0454609999999995</v>
      </c>
      <c r="C39" s="92">
        <v>8.9073609999999999</v>
      </c>
      <c r="D39" s="92">
        <v>7.8483450000000001</v>
      </c>
      <c r="E39" s="92">
        <v>68.205431000000004</v>
      </c>
      <c r="F39" s="92">
        <v>70.307706999999994</v>
      </c>
      <c r="G39" s="93">
        <f t="shared" si="1"/>
        <v>-2.9901074714326796</v>
      </c>
    </row>
    <row r="40" spans="1:7" ht="12.75" customHeight="1" x14ac:dyDescent="0.2">
      <c r="A40" s="57" t="s">
        <v>75</v>
      </c>
      <c r="B40" s="92">
        <v>23.818881999999999</v>
      </c>
      <c r="C40" s="92">
        <v>24.694476999999999</v>
      </c>
      <c r="D40" s="92">
        <v>23.266648</v>
      </c>
      <c r="E40" s="92">
        <v>218.474917</v>
      </c>
      <c r="F40" s="92">
        <v>223.73555500000001</v>
      </c>
      <c r="G40" s="93">
        <f t="shared" si="1"/>
        <v>-2.3512749236481483</v>
      </c>
    </row>
    <row r="41" spans="1:7" ht="12.75" customHeight="1" x14ac:dyDescent="0.2">
      <c r="A41" s="57" t="s">
        <v>76</v>
      </c>
      <c r="B41" s="92">
        <v>10.372965000000001</v>
      </c>
      <c r="C41" s="92">
        <v>10.967617000000001</v>
      </c>
      <c r="D41" s="92">
        <v>14.976398</v>
      </c>
      <c r="E41" s="92">
        <v>103.893754</v>
      </c>
      <c r="F41" s="92">
        <v>110.835026</v>
      </c>
      <c r="G41" s="93">
        <f t="shared" si="1"/>
        <v>-6.2627061593326943</v>
      </c>
    </row>
    <row r="42" spans="1:7" ht="12.75" customHeight="1" x14ac:dyDescent="0.2">
      <c r="A42" s="57" t="s">
        <v>77</v>
      </c>
      <c r="B42" s="92">
        <v>4.9216249999999997</v>
      </c>
      <c r="C42" s="92">
        <v>4.438968</v>
      </c>
      <c r="D42" s="92">
        <v>5.1682569999999997</v>
      </c>
      <c r="E42" s="92">
        <v>41.962575999999999</v>
      </c>
      <c r="F42" s="92">
        <v>39.815308999999999</v>
      </c>
      <c r="G42" s="93">
        <f t="shared" si="1"/>
        <v>5.3930687816588403</v>
      </c>
    </row>
    <row r="43" spans="1:7" ht="12.75" customHeight="1" x14ac:dyDescent="0.2">
      <c r="A43" s="60" t="s">
        <v>78</v>
      </c>
      <c r="B43" s="92">
        <f>B8-B10</f>
        <v>170.51322000000005</v>
      </c>
      <c r="C43" s="92">
        <f>C8-C10</f>
        <v>139.47093199999995</v>
      </c>
      <c r="D43" s="92">
        <f>D8-D10</f>
        <v>121.28196800000001</v>
      </c>
      <c r="E43" s="92">
        <f>E8-E10</f>
        <v>1322.2928279999996</v>
      </c>
      <c r="F43" s="92">
        <f>F8-F10</f>
        <v>1291.1665790000006</v>
      </c>
      <c r="G43" s="93">
        <f t="shared" si="1"/>
        <v>2.41070745682606</v>
      </c>
    </row>
    <row r="44" spans="1:7" ht="12.75" customHeight="1" x14ac:dyDescent="0.2">
      <c r="A44" s="58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79</v>
      </c>
      <c r="B45" s="92">
        <v>15.402478</v>
      </c>
      <c r="C45" s="92">
        <v>19.381035000000001</v>
      </c>
      <c r="D45" s="92">
        <v>17.063537</v>
      </c>
      <c r="E45" s="92">
        <v>172.88502700000001</v>
      </c>
      <c r="F45" s="92">
        <v>172.624897</v>
      </c>
      <c r="G45" s="93">
        <f>IF(AND(F45&gt;0,E45&gt;0),(E45/F45%)-100,"x  ")</f>
        <v>0.15069089367798938</v>
      </c>
    </row>
    <row r="46" spans="1:7" ht="12.75" customHeight="1" x14ac:dyDescent="0.2">
      <c r="A46" s="58" t="s">
        <v>80</v>
      </c>
      <c r="B46" s="92">
        <v>30.607361999999998</v>
      </c>
      <c r="C46" s="92">
        <v>26.617142000000001</v>
      </c>
      <c r="D46" s="92">
        <v>28.735408</v>
      </c>
      <c r="E46" s="92">
        <v>237.67855499999999</v>
      </c>
      <c r="F46" s="92">
        <v>250.14305400000001</v>
      </c>
      <c r="G46" s="93">
        <f>IF(AND(F46&gt;0,E46&gt;0),(E46/F46%)-100,"x  ")</f>
        <v>-4.9829482772685765</v>
      </c>
    </row>
    <row r="47" spans="1:7" ht="12.75" customHeight="1" x14ac:dyDescent="0.2">
      <c r="A47" s="58" t="s">
        <v>81</v>
      </c>
      <c r="B47" s="92">
        <v>45.253937000000001</v>
      </c>
      <c r="C47" s="92">
        <v>44.932558</v>
      </c>
      <c r="D47" s="92">
        <v>38.935578</v>
      </c>
      <c r="E47" s="92">
        <v>424.76550900000001</v>
      </c>
      <c r="F47" s="92">
        <v>392.94410900000003</v>
      </c>
      <c r="G47" s="93">
        <f>IF(AND(F47&gt;0,E47&gt;0),(E47/F47%)-100,"x  ")</f>
        <v>8.0982000419810305</v>
      </c>
    </row>
    <row r="48" spans="1:7" ht="12.75" customHeight="1" x14ac:dyDescent="0.2">
      <c r="A48" s="58" t="s">
        <v>82</v>
      </c>
      <c r="B48" s="92">
        <v>58.648204999999997</v>
      </c>
      <c r="C48" s="92">
        <v>36.924078999999999</v>
      </c>
      <c r="D48" s="92">
        <v>23.557334000000001</v>
      </c>
      <c r="E48" s="92">
        <v>354.32669600000003</v>
      </c>
      <c r="F48" s="92">
        <v>338.51896199999999</v>
      </c>
      <c r="G48" s="93">
        <f>IF(AND(F48&gt;0,E48&gt;0),(E48/F48%)-100,"x  ")</f>
        <v>4.6696746045203952</v>
      </c>
    </row>
    <row r="49" spans="1:7" ht="12.75" customHeight="1" x14ac:dyDescent="0.2">
      <c r="A49" s="59" t="s">
        <v>83</v>
      </c>
      <c r="B49" s="92">
        <v>21.773906</v>
      </c>
      <c r="C49" s="92">
        <v>27.961047000000001</v>
      </c>
      <c r="D49" s="92">
        <v>22.748968999999999</v>
      </c>
      <c r="E49" s="92">
        <v>274.17044900000002</v>
      </c>
      <c r="F49" s="92">
        <v>290.91714200000001</v>
      </c>
      <c r="G49" s="93">
        <f>IF(AND(F49&gt;0,E49&gt;0),(E49/F49%)-100,"x  ")</f>
        <v>-5.7565164035607097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84</v>
      </c>
      <c r="B51" s="92">
        <v>3.3816320000000002</v>
      </c>
      <c r="C51" s="92">
        <v>6.8116589999999997</v>
      </c>
      <c r="D51" s="92">
        <v>4.8942259999999997</v>
      </c>
      <c r="E51" s="92">
        <v>44.980682999999999</v>
      </c>
      <c r="F51" s="92">
        <v>67.939700000000002</v>
      </c>
      <c r="G51" s="93">
        <f>IF(AND(F51&gt;0,E51&gt;0),(E51/F51%)-100,"x  ")</f>
        <v>-33.79322693506154</v>
      </c>
    </row>
    <row r="52" spans="1:7" ht="12.75" customHeight="1" x14ac:dyDescent="0.2">
      <c r="A52" s="60" t="s">
        <v>134</v>
      </c>
      <c r="B52" s="92">
        <v>1.1563019999999999</v>
      </c>
      <c r="C52" s="92">
        <v>2.015733</v>
      </c>
      <c r="D52" s="92">
        <v>1.9114040000000001</v>
      </c>
      <c r="E52" s="92">
        <v>17.876902000000001</v>
      </c>
      <c r="F52" s="92">
        <v>14.042652</v>
      </c>
      <c r="G52" s="93">
        <f>IF(AND(F52&gt;0,E52&gt;0),(E52/F52%)-100,"x  ")</f>
        <v>27.304315452665222</v>
      </c>
    </row>
    <row r="53" spans="1:7" ht="12.75" customHeight="1" x14ac:dyDescent="0.2">
      <c r="A53" s="60" t="s">
        <v>85</v>
      </c>
      <c r="B53" s="92">
        <v>7.8579140000000001</v>
      </c>
      <c r="C53" s="92">
        <v>9.5002429999999993</v>
      </c>
      <c r="D53" s="92">
        <v>6.6550830000000003</v>
      </c>
      <c r="E53" s="92">
        <v>85.890154999999993</v>
      </c>
      <c r="F53" s="92">
        <v>68.151157999999995</v>
      </c>
      <c r="G53" s="93">
        <f>IF(AND(F53&gt;0,E53&gt;0),(E53/F53%)-100,"x  ")</f>
        <v>26.028900345317666</v>
      </c>
    </row>
    <row r="54" spans="1:7" ht="12.75" customHeight="1" x14ac:dyDescent="0.2">
      <c r="A54" s="61" t="s">
        <v>86</v>
      </c>
      <c r="B54" s="92">
        <v>360.73327899999998</v>
      </c>
      <c r="C54" s="92">
        <v>251.87364500000001</v>
      </c>
      <c r="D54" s="92">
        <v>196.16798299999999</v>
      </c>
      <c r="E54" s="92">
        <v>2034.9084499999999</v>
      </c>
      <c r="F54" s="92">
        <v>1677.901611</v>
      </c>
      <c r="G54" s="93">
        <f>IF(AND(F54&gt;0,E54&gt;0),(E54/F54%)-100,"x  ")</f>
        <v>21.276982908862578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87</v>
      </c>
      <c r="B56" s="92">
        <v>329.26436100000001</v>
      </c>
      <c r="C56" s="92">
        <v>164.64649900000001</v>
      </c>
      <c r="D56" s="92">
        <v>163.503004</v>
      </c>
      <c r="E56" s="92">
        <v>1690.312023</v>
      </c>
      <c r="F56" s="92">
        <v>1369.8820000000001</v>
      </c>
      <c r="G56" s="93">
        <f>IF(AND(F56&gt;0,E56&gt;0),(E56/F56%)-100,"x  ")</f>
        <v>23.391067478804729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88</v>
      </c>
      <c r="B58" s="92">
        <v>312.57908800000001</v>
      </c>
      <c r="C58" s="92">
        <v>143.362211</v>
      </c>
      <c r="D58" s="92">
        <v>138.20936499999999</v>
      </c>
      <c r="E58" s="92">
        <v>1515.8705829999999</v>
      </c>
      <c r="F58" s="92">
        <v>1159.7683509999999</v>
      </c>
      <c r="G58" s="93">
        <f>IF(AND(F58&gt;0,E58&gt;0),(E58/F58%)-100,"x  ")</f>
        <v>30.704599905054664</v>
      </c>
    </row>
    <row r="59" spans="1:7" ht="12.75" customHeight="1" x14ac:dyDescent="0.2">
      <c r="A59" s="55" t="s">
        <v>89</v>
      </c>
      <c r="B59" s="92">
        <v>8.2667959999999994</v>
      </c>
      <c r="C59" s="92">
        <v>10.042096000000001</v>
      </c>
      <c r="D59" s="92">
        <v>13.936139000000001</v>
      </c>
      <c r="E59" s="92">
        <v>96.287054999999995</v>
      </c>
      <c r="F59" s="92">
        <v>125.702372</v>
      </c>
      <c r="G59" s="93">
        <f>IF(AND(F59&gt;0,E59&gt;0),(E59/F59%)-100,"x  ")</f>
        <v>-23.400765261613373</v>
      </c>
    </row>
    <row r="60" spans="1:7" ht="12.75" customHeight="1" x14ac:dyDescent="0.2">
      <c r="A60" s="54" t="s">
        <v>135</v>
      </c>
      <c r="B60" s="99">
        <v>25.528212</v>
      </c>
      <c r="C60" s="92">
        <v>28.785001000000001</v>
      </c>
      <c r="D60" s="92">
        <v>26.388382</v>
      </c>
      <c r="E60" s="92">
        <v>253.97628</v>
      </c>
      <c r="F60" s="92">
        <v>269.16797400000002</v>
      </c>
      <c r="G60" s="93">
        <f>IF(AND(F60&gt;0,E60&gt;0),(E60/F60%)-100,"x  ")</f>
        <v>-5.6439455906444493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90</v>
      </c>
      <c r="B62" s="92">
        <v>12.53363</v>
      </c>
      <c r="C62" s="92">
        <v>15.049094999999999</v>
      </c>
      <c r="D62" s="92">
        <v>9.8731360000000006</v>
      </c>
      <c r="E62" s="92">
        <v>132.60025899999999</v>
      </c>
      <c r="F62" s="92">
        <v>143.970009</v>
      </c>
      <c r="G62" s="93">
        <f>IF(AND(F62&gt;0,E62&gt;0),(E62/F62%)-100,"x  ")</f>
        <v>-7.8973045004116216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91</v>
      </c>
      <c r="B64" s="92">
        <v>252.14634899999999</v>
      </c>
      <c r="C64" s="92">
        <v>254.23407499999999</v>
      </c>
      <c r="D64" s="92">
        <v>246.29584</v>
      </c>
      <c r="E64" s="92">
        <v>2274.3289180000002</v>
      </c>
      <c r="F64" s="92">
        <v>2262.2022830000001</v>
      </c>
      <c r="G64" s="93">
        <f>IF(AND(F64&gt;0,E64&gt;0),(E64/F64%)-100,"x  ")</f>
        <v>0.53605440552902905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92</v>
      </c>
      <c r="B66" s="92">
        <v>51.755254000000001</v>
      </c>
      <c r="C66" s="92">
        <v>40.816924999999998</v>
      </c>
      <c r="D66" s="92">
        <v>42.980190999999998</v>
      </c>
      <c r="E66" s="92">
        <v>376.05296900000002</v>
      </c>
      <c r="F66" s="92">
        <v>359.77516400000002</v>
      </c>
      <c r="G66" s="93">
        <f t="shared" ref="G66:G71" si="2">IF(AND(F66&gt;0,E66&gt;0),(E66/F66%)-100,"x  ")</f>
        <v>4.5244382127499989</v>
      </c>
    </row>
    <row r="67" spans="1:7" ht="12.75" customHeight="1" x14ac:dyDescent="0.2">
      <c r="A67" s="60" t="s">
        <v>93</v>
      </c>
      <c r="B67" s="92">
        <v>94.472254000000007</v>
      </c>
      <c r="C67" s="92">
        <v>92.238414000000006</v>
      </c>
      <c r="D67" s="92">
        <v>80.362313999999998</v>
      </c>
      <c r="E67" s="92">
        <v>936.33071700000005</v>
      </c>
      <c r="F67" s="92">
        <v>800.233116</v>
      </c>
      <c r="G67" s="93">
        <f t="shared" si="2"/>
        <v>17.007244299047471</v>
      </c>
    </row>
    <row r="68" spans="1:7" ht="12.75" customHeight="1" x14ac:dyDescent="0.2">
      <c r="A68" s="60" t="s">
        <v>94</v>
      </c>
      <c r="B68" s="92">
        <v>17.236879999999999</v>
      </c>
      <c r="C68" s="92">
        <v>22.012353000000001</v>
      </c>
      <c r="D68" s="92">
        <v>24.441406000000001</v>
      </c>
      <c r="E68" s="92">
        <v>176.52118899999999</v>
      </c>
      <c r="F68" s="92">
        <v>190.92108999999999</v>
      </c>
      <c r="G68" s="93">
        <f t="shared" si="2"/>
        <v>-7.5423312322384106</v>
      </c>
    </row>
    <row r="69" spans="1:7" ht="12.75" customHeight="1" x14ac:dyDescent="0.2">
      <c r="A69" s="60" t="s">
        <v>95</v>
      </c>
      <c r="B69" s="92">
        <v>20.292211000000002</v>
      </c>
      <c r="C69" s="92">
        <v>20.03584</v>
      </c>
      <c r="D69" s="92">
        <v>15.521844</v>
      </c>
      <c r="E69" s="92">
        <v>171.883656</v>
      </c>
      <c r="F69" s="92">
        <v>161.651016</v>
      </c>
      <c r="G69" s="93">
        <f t="shared" si="2"/>
        <v>6.3300808452697908</v>
      </c>
    </row>
    <row r="70" spans="1:7" ht="12.75" customHeight="1" x14ac:dyDescent="0.2">
      <c r="A70" s="62" t="s">
        <v>136</v>
      </c>
      <c r="B70" s="92">
        <v>8.2846119999999992</v>
      </c>
      <c r="C70" s="92">
        <v>9.0785140000000002</v>
      </c>
      <c r="D70" s="92">
        <v>21.252509</v>
      </c>
      <c r="E70" s="92">
        <v>103.130004</v>
      </c>
      <c r="F70" s="92">
        <v>125.77458300000001</v>
      </c>
      <c r="G70" s="93">
        <f t="shared" si="2"/>
        <v>-18.004097854969643</v>
      </c>
    </row>
    <row r="71" spans="1:7" ht="12.75" customHeight="1" x14ac:dyDescent="0.2">
      <c r="A71" s="63" t="s">
        <v>96</v>
      </c>
      <c r="B71" s="92">
        <v>12.804351</v>
      </c>
      <c r="C71" s="92">
        <v>11.762453000000001</v>
      </c>
      <c r="D71" s="92">
        <v>11.064641999999999</v>
      </c>
      <c r="E71" s="92">
        <v>107.180876</v>
      </c>
      <c r="F71" s="92">
        <v>161.406102</v>
      </c>
      <c r="G71" s="93">
        <f t="shared" si="2"/>
        <v>-33.595524164259913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117</v>
      </c>
      <c r="B73" s="92">
        <v>10.734394999999999</v>
      </c>
      <c r="C73" s="92">
        <v>9.4245000000000001</v>
      </c>
      <c r="D73" s="92">
        <v>8.6678460000000008</v>
      </c>
      <c r="E73" s="92">
        <v>88.457567999999995</v>
      </c>
      <c r="F73" s="92">
        <v>103.21254500000001</v>
      </c>
      <c r="G73" s="93">
        <f>IF(AND(F73&gt;0,E73&gt;0),(E73/F73%)-100,"x  ")</f>
        <v>-14.295720544435767</v>
      </c>
    </row>
    <row r="74" spans="1:7" ht="24" x14ac:dyDescent="0.2">
      <c r="A74" s="65" t="s">
        <v>112</v>
      </c>
      <c r="B74" s="92">
        <v>6.9731019999999999</v>
      </c>
      <c r="C74" s="92">
        <v>6.1423199999999998</v>
      </c>
      <c r="D74" s="92">
        <v>7.4800040000000001</v>
      </c>
      <c r="E74" s="92">
        <v>71.115386000000001</v>
      </c>
      <c r="F74" s="92">
        <v>80.574720999999997</v>
      </c>
      <c r="G74" s="93">
        <f>IF(AND(F74&gt;0,E74&gt;0),(E74/F74%)-100,"x  ")</f>
        <v>-11.739829666924933</v>
      </c>
    </row>
    <row r="75" spans="1:7" x14ac:dyDescent="0.2">
      <c r="A75" s="66" t="s">
        <v>46</v>
      </c>
      <c r="B75" s="100">
        <v>1830.359627</v>
      </c>
      <c r="C75" s="95">
        <v>1763.3515400000001</v>
      </c>
      <c r="D75" s="95">
        <v>1646.181206</v>
      </c>
      <c r="E75" s="95">
        <v>15919.893785</v>
      </c>
      <c r="F75" s="95">
        <v>15867.472642000001</v>
      </c>
      <c r="G75" s="96">
        <f>IF(AND(F75&gt;0,E75&gt;0),(E75/F75%)-100,"x  ")</f>
        <v>0.33036857338731807</v>
      </c>
    </row>
    <row r="77" spans="1:7" x14ac:dyDescent="0.2">
      <c r="A77" s="36" t="s">
        <v>160</v>
      </c>
    </row>
    <row r="78" spans="1:7" x14ac:dyDescent="0.2">
      <c r="A78" s="35" t="s">
        <v>119</v>
      </c>
      <c r="B78" s="35"/>
      <c r="C78" s="35"/>
      <c r="D78" s="35"/>
      <c r="E78" s="35"/>
      <c r="F78" s="35"/>
      <c r="G78" s="35"/>
    </row>
    <row r="79" spans="1:7" x14ac:dyDescent="0.2">
      <c r="A79" s="116" t="s">
        <v>120</v>
      </c>
      <c r="B79" s="116"/>
      <c r="C79" s="116"/>
      <c r="D79" s="116"/>
      <c r="E79" s="116"/>
      <c r="F79" s="116"/>
      <c r="G79" s="116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3" priority="5">
      <formula>MOD(ROW(),2)=1</formula>
    </cfRule>
  </conditionalFormatting>
  <conditionalFormatting sqref="A25">
    <cfRule type="expression" dxfId="2" priority="3">
      <formula>MOD(ROW(),2)=1</formula>
    </cfRule>
  </conditionalFormatting>
  <conditionalFormatting sqref="B25:G25">
    <cfRule type="expression" dxfId="1" priority="2">
      <formula>MOD(ROW(),2)=1</formula>
    </cfRule>
  </conditionalFormatting>
  <conditionalFormatting sqref="B7:G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3/19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7" t="s">
        <v>166</v>
      </c>
      <c r="B2" s="117"/>
      <c r="C2" s="117"/>
      <c r="D2" s="117"/>
      <c r="E2" s="117"/>
      <c r="F2" s="117"/>
      <c r="G2" s="117"/>
    </row>
    <row r="3" spans="1:7" x14ac:dyDescent="0.2">
      <c r="A3" s="117" t="s">
        <v>175</v>
      </c>
      <c r="B3" s="117"/>
      <c r="C3" s="117"/>
      <c r="D3" s="117"/>
      <c r="E3" s="117"/>
      <c r="F3" s="117"/>
      <c r="G3" s="117"/>
    </row>
    <row r="28" spans="1:7" x14ac:dyDescent="0.2">
      <c r="A28" s="117"/>
      <c r="B28" s="117"/>
      <c r="C28" s="117"/>
      <c r="D28" s="117"/>
      <c r="E28" s="117"/>
      <c r="F28" s="117"/>
      <c r="G28" s="117"/>
    </row>
    <row r="29" spans="1:7" x14ac:dyDescent="0.2">
      <c r="A29" s="137" t="s">
        <v>176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97</v>
      </c>
      <c r="B3" s="141" t="s">
        <v>98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177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1">
        <v>15848.845492</v>
      </c>
      <c r="C9" s="102"/>
      <c r="D9" s="101">
        <v>15867.472642000001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2019</v>
      </c>
      <c r="C10" s="20">
        <v>2019</v>
      </c>
      <c r="D10" s="12">
        <v>2018</v>
      </c>
      <c r="E10" s="12">
        <v>2018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178</v>
      </c>
      <c r="B11" s="83">
        <v>1515.8705829999999</v>
      </c>
      <c r="C11" s="84">
        <f t="shared" ref="C11:C25" si="0">IF(B$9&gt;0,B11/B$9*100,0)</f>
        <v>9.5645489367989853</v>
      </c>
      <c r="D11" s="85">
        <v>1159.7683509999999</v>
      </c>
      <c r="E11" s="84">
        <f t="shared" ref="E11:E25" si="1">IF(D$9&gt;0,D11/D$9*100,0)</f>
        <v>7.3090931187754542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83">
        <v>1345.340774</v>
      </c>
      <c r="C12" s="86">
        <f t="shared" si="0"/>
        <v>8.4885727145178222</v>
      </c>
      <c r="D12" s="85">
        <v>1325.1154200000001</v>
      </c>
      <c r="E12" s="84">
        <f t="shared" si="1"/>
        <v>8.3511435620346983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3">
        <v>1189.798446</v>
      </c>
      <c r="C13" s="86">
        <f t="shared" si="0"/>
        <v>7.5071616200724085</v>
      </c>
      <c r="D13" s="85">
        <v>1164.8531800000001</v>
      </c>
      <c r="E13" s="84">
        <f t="shared" si="1"/>
        <v>7.3411387325585915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55</v>
      </c>
      <c r="B14" s="83">
        <v>1149.4789699999999</v>
      </c>
      <c r="C14" s="86">
        <f t="shared" si="0"/>
        <v>7.2527615376162311</v>
      </c>
      <c r="D14" s="85">
        <v>1309.1007500000001</v>
      </c>
      <c r="E14" s="84">
        <f t="shared" si="1"/>
        <v>8.2502158947160211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3">
        <v>911.67062699999997</v>
      </c>
      <c r="C15" s="86">
        <f t="shared" si="0"/>
        <v>5.7522841487740086</v>
      </c>
      <c r="D15" s="85">
        <v>894.87392699999998</v>
      </c>
      <c r="E15" s="84">
        <f t="shared" si="1"/>
        <v>5.6396752475333489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180</v>
      </c>
      <c r="B16" s="83">
        <v>875.78704600000003</v>
      </c>
      <c r="C16" s="86">
        <f t="shared" si="0"/>
        <v>5.5258728242512669</v>
      </c>
      <c r="D16" s="85">
        <v>824.08067700000004</v>
      </c>
      <c r="E16" s="84">
        <f t="shared" si="1"/>
        <v>5.1935219652984985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181</v>
      </c>
      <c r="B17" s="83">
        <v>785.76959299999999</v>
      </c>
      <c r="C17" s="86">
        <f t="shared" si="0"/>
        <v>4.9578979957665172</v>
      </c>
      <c r="D17" s="85">
        <v>741.32659899999999</v>
      </c>
      <c r="E17" s="84">
        <f t="shared" si="1"/>
        <v>4.6719891423525413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69</v>
      </c>
      <c r="B18" s="83">
        <v>762.23260900000002</v>
      </c>
      <c r="C18" s="86">
        <f t="shared" si="0"/>
        <v>4.8093888566504805</v>
      </c>
      <c r="D18" s="85">
        <v>853.84549100000004</v>
      </c>
      <c r="E18" s="84">
        <f t="shared" si="1"/>
        <v>5.3811058021926916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3">
        <v>702.64285299999995</v>
      </c>
      <c r="C19" s="86">
        <f t="shared" si="0"/>
        <v>4.4334008641492026</v>
      </c>
      <c r="D19" s="85">
        <v>736.90249400000005</v>
      </c>
      <c r="E19" s="84">
        <f t="shared" si="1"/>
        <v>4.6441075439416535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3">
        <v>462.35199499999999</v>
      </c>
      <c r="C20" s="86">
        <f t="shared" si="0"/>
        <v>2.9172597791642345</v>
      </c>
      <c r="D20" s="85">
        <v>571.06071099999997</v>
      </c>
      <c r="E20" s="84">
        <f t="shared" si="1"/>
        <v>3.5989393136777528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3">
        <v>460.81723899999997</v>
      </c>
      <c r="C21" s="86">
        <f t="shared" si="0"/>
        <v>2.9075760706519982</v>
      </c>
      <c r="D21" s="85">
        <v>472.637653</v>
      </c>
      <c r="E21" s="84">
        <f t="shared" si="1"/>
        <v>2.9786574312342839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81</v>
      </c>
      <c r="B22" s="83">
        <v>424.76550900000001</v>
      </c>
      <c r="C22" s="86">
        <f t="shared" si="0"/>
        <v>2.6801037918781421</v>
      </c>
      <c r="D22" s="85">
        <v>392.94410900000003</v>
      </c>
      <c r="E22" s="84">
        <f t="shared" si="1"/>
        <v>2.4764127083471799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61</v>
      </c>
      <c r="B23" s="83">
        <v>417.102101</v>
      </c>
      <c r="C23" s="86">
        <f t="shared" si="0"/>
        <v>2.6317506925696263</v>
      </c>
      <c r="D23" s="85">
        <v>421.46285</v>
      </c>
      <c r="E23" s="84">
        <f t="shared" si="1"/>
        <v>2.6561435428879814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82</v>
      </c>
      <c r="B24" s="83">
        <v>354.32669600000003</v>
      </c>
      <c r="C24" s="86">
        <f t="shared" si="0"/>
        <v>2.2356625041164859</v>
      </c>
      <c r="D24" s="85">
        <v>338.51896199999999</v>
      </c>
      <c r="E24" s="84">
        <f t="shared" si="1"/>
        <v>2.1334144991935635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3">
        <v>310.71429000000001</v>
      </c>
      <c r="C25" s="86">
        <f t="shared" si="0"/>
        <v>1.9604853246682152</v>
      </c>
      <c r="D25" s="85">
        <v>299.00557400000002</v>
      </c>
      <c r="E25" s="84">
        <f t="shared" si="1"/>
        <v>1.8843931906871854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99</v>
      </c>
      <c r="B27" s="83">
        <f>B9-(SUM(B11:B25))</f>
        <v>4180.1761609999994</v>
      </c>
      <c r="C27" s="86">
        <f>IF(B$9&gt;0,B27/B$9*100,0)</f>
        <v>26.375272338354367</v>
      </c>
      <c r="D27" s="85">
        <f>D9-(SUM(D11:D25))</f>
        <v>4361.9758940000011</v>
      </c>
      <c r="E27" s="84">
        <f>IF(D$9&gt;0,D27/D$9*100,0)</f>
        <v>27.49004830456856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155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2019</v>
      </c>
      <c r="C36" s="6">
        <v>2018</v>
      </c>
      <c r="D36" s="6">
        <v>2017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100</v>
      </c>
      <c r="B37" s="103">
        <v>1682.1462429999999</v>
      </c>
      <c r="C37" s="103">
        <v>1727.683755</v>
      </c>
      <c r="D37" s="103">
        <v>1991.964453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101</v>
      </c>
      <c r="B38" s="103">
        <v>1773.521506</v>
      </c>
      <c r="C38" s="103">
        <v>1738.4728299999999</v>
      </c>
      <c r="D38" s="103">
        <v>1895.5879090000001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102</v>
      </c>
      <c r="B39" s="103">
        <v>2117.0256720000002</v>
      </c>
      <c r="C39" s="103">
        <v>1781.435886</v>
      </c>
      <c r="D39" s="103">
        <v>2177.2472630000002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103</v>
      </c>
      <c r="B40" s="103">
        <v>1700.7067159999999</v>
      </c>
      <c r="C40" s="103">
        <v>1739.572913</v>
      </c>
      <c r="D40" s="103">
        <v>2175.4245169999999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104</v>
      </c>
      <c r="B41" s="103">
        <v>1687.920335</v>
      </c>
      <c r="C41" s="103">
        <v>1715.3800309999999</v>
      </c>
      <c r="D41" s="103">
        <v>1654.6371859999999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105</v>
      </c>
      <c r="B42" s="103">
        <v>1668.2212059999999</v>
      </c>
      <c r="C42" s="103">
        <v>1780.701055</v>
      </c>
      <c r="D42" s="103">
        <v>1707.9411520000001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106</v>
      </c>
      <c r="B43" s="103">
        <v>1823.386618</v>
      </c>
      <c r="C43" s="103">
        <v>1853.6482370000001</v>
      </c>
      <c r="D43" s="103">
        <v>1844.04168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107</v>
      </c>
      <c r="B44" s="103">
        <v>1757.2159389999999</v>
      </c>
      <c r="C44" s="103">
        <v>1865.9969679999999</v>
      </c>
      <c r="D44" s="103">
        <v>1592.7177099999999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108</v>
      </c>
      <c r="B45" s="103">
        <v>1638.7012569999999</v>
      </c>
      <c r="C45" s="103">
        <v>1664.5809670000001</v>
      </c>
      <c r="D45" s="103">
        <v>1632.184524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109</v>
      </c>
      <c r="B46" s="103">
        <v>0</v>
      </c>
      <c r="C46" s="103">
        <v>1952.3456269999999</v>
      </c>
      <c r="D46" s="103">
        <v>1870.8495419999999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110</v>
      </c>
      <c r="B47" s="103">
        <v>0</v>
      </c>
      <c r="C47" s="103">
        <v>1868.4015340000001</v>
      </c>
      <c r="D47" s="103">
        <v>1798.6734670000001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111</v>
      </c>
      <c r="B48" s="103">
        <v>0</v>
      </c>
      <c r="C48" s="103">
        <v>1633.5487390000001</v>
      </c>
      <c r="D48" s="103">
        <v>1658.2605229999999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169</v>
      </c>
      <c r="B49" s="88"/>
      <c r="C49" s="88"/>
      <c r="D49" s="89"/>
    </row>
    <row r="50" spans="1:4" x14ac:dyDescent="0.2">
      <c r="A50" s="6"/>
      <c r="B50" s="6">
        <v>2019</v>
      </c>
      <c r="C50" s="6">
        <v>2018</v>
      </c>
      <c r="D50" s="6">
        <v>2017</v>
      </c>
    </row>
    <row r="51" spans="1:4" x14ac:dyDescent="0.2">
      <c r="A51" s="6" t="s">
        <v>100</v>
      </c>
      <c r="B51" s="31">
        <f>IF(B37=0,#N/A,B37)</f>
        <v>1682.1462429999999</v>
      </c>
      <c r="C51" s="31">
        <f t="shared" ref="C51:D51" si="2">IF(C37=0,#N/A,C37)</f>
        <v>1727.683755</v>
      </c>
      <c r="D51" s="31">
        <f t="shared" si="2"/>
        <v>1991.964453</v>
      </c>
    </row>
    <row r="52" spans="1:4" x14ac:dyDescent="0.2">
      <c r="A52" s="15" t="s">
        <v>101</v>
      </c>
      <c r="B52" s="31">
        <f t="shared" ref="B52:D62" si="3">IF(B38=0,#N/A,B38)</f>
        <v>1773.521506</v>
      </c>
      <c r="C52" s="31">
        <f t="shared" si="3"/>
        <v>1738.4728299999999</v>
      </c>
      <c r="D52" s="31">
        <f t="shared" si="3"/>
        <v>1895.5879090000001</v>
      </c>
    </row>
    <row r="53" spans="1:4" x14ac:dyDescent="0.2">
      <c r="A53" s="15" t="s">
        <v>102</v>
      </c>
      <c r="B53" s="31">
        <f t="shared" si="3"/>
        <v>2117.0256720000002</v>
      </c>
      <c r="C53" s="31">
        <f t="shared" si="3"/>
        <v>1781.435886</v>
      </c>
      <c r="D53" s="31">
        <f t="shared" si="3"/>
        <v>2177.2472630000002</v>
      </c>
    </row>
    <row r="54" spans="1:4" x14ac:dyDescent="0.2">
      <c r="A54" s="6" t="s">
        <v>103</v>
      </c>
      <c r="B54" s="31">
        <f t="shared" si="3"/>
        <v>1700.7067159999999</v>
      </c>
      <c r="C54" s="31">
        <f t="shared" si="3"/>
        <v>1739.572913</v>
      </c>
      <c r="D54" s="31">
        <f t="shared" si="3"/>
        <v>2175.4245169999999</v>
      </c>
    </row>
    <row r="55" spans="1:4" x14ac:dyDescent="0.2">
      <c r="A55" s="15" t="s">
        <v>104</v>
      </c>
      <c r="B55" s="31">
        <f t="shared" si="3"/>
        <v>1687.920335</v>
      </c>
      <c r="C55" s="31">
        <f t="shared" si="3"/>
        <v>1715.3800309999999</v>
      </c>
      <c r="D55" s="31">
        <f t="shared" si="3"/>
        <v>1654.6371859999999</v>
      </c>
    </row>
    <row r="56" spans="1:4" x14ac:dyDescent="0.2">
      <c r="A56" s="15" t="s">
        <v>105</v>
      </c>
      <c r="B56" s="31">
        <f t="shared" si="3"/>
        <v>1668.2212059999999</v>
      </c>
      <c r="C56" s="31">
        <f t="shared" si="3"/>
        <v>1780.701055</v>
      </c>
      <c r="D56" s="31">
        <f t="shared" si="3"/>
        <v>1707.9411520000001</v>
      </c>
    </row>
    <row r="57" spans="1:4" x14ac:dyDescent="0.2">
      <c r="A57" s="6" t="s">
        <v>106</v>
      </c>
      <c r="B57" s="31">
        <f t="shared" si="3"/>
        <v>1823.386618</v>
      </c>
      <c r="C57" s="31">
        <f t="shared" si="3"/>
        <v>1853.6482370000001</v>
      </c>
      <c r="D57" s="31">
        <f t="shared" si="3"/>
        <v>1844.04168</v>
      </c>
    </row>
    <row r="58" spans="1:4" x14ac:dyDescent="0.2">
      <c r="A58" s="15" t="s">
        <v>107</v>
      </c>
      <c r="B58" s="31">
        <f t="shared" si="3"/>
        <v>1757.2159389999999</v>
      </c>
      <c r="C58" s="31">
        <f t="shared" si="3"/>
        <v>1865.9969679999999</v>
      </c>
      <c r="D58" s="31">
        <f t="shared" si="3"/>
        <v>1592.7177099999999</v>
      </c>
    </row>
    <row r="59" spans="1:4" x14ac:dyDescent="0.2">
      <c r="A59" s="15" t="s">
        <v>108</v>
      </c>
      <c r="B59" s="31">
        <f t="shared" si="3"/>
        <v>1638.7012569999999</v>
      </c>
      <c r="C59" s="31">
        <f t="shared" si="3"/>
        <v>1664.5809670000001</v>
      </c>
      <c r="D59" s="31">
        <f t="shared" si="3"/>
        <v>1632.184524</v>
      </c>
    </row>
    <row r="60" spans="1:4" x14ac:dyDescent="0.2">
      <c r="A60" s="6" t="s">
        <v>109</v>
      </c>
      <c r="B60" s="31" t="e">
        <f t="shared" si="3"/>
        <v>#N/A</v>
      </c>
      <c r="C60" s="31">
        <f t="shared" si="3"/>
        <v>1952.3456269999999</v>
      </c>
      <c r="D60" s="31">
        <f t="shared" si="3"/>
        <v>1870.8495419999999</v>
      </c>
    </row>
    <row r="61" spans="1:4" x14ac:dyDescent="0.2">
      <c r="A61" s="15" t="s">
        <v>110</v>
      </c>
      <c r="B61" s="31" t="e">
        <f t="shared" si="3"/>
        <v>#N/A</v>
      </c>
      <c r="C61" s="31">
        <f t="shared" si="3"/>
        <v>1868.4015340000001</v>
      </c>
      <c r="D61" s="31">
        <f t="shared" si="3"/>
        <v>1798.6734670000001</v>
      </c>
    </row>
    <row r="62" spans="1:4" x14ac:dyDescent="0.2">
      <c r="A62" s="15" t="s">
        <v>111</v>
      </c>
      <c r="B62" s="31" t="e">
        <f t="shared" si="3"/>
        <v>#N/A</v>
      </c>
      <c r="C62" s="31">
        <f t="shared" si="3"/>
        <v>1633.5487390000001</v>
      </c>
      <c r="D62" s="31">
        <f t="shared" si="3"/>
        <v>1658.2605229999999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2020-01-06T06:21:39Z</dcterms:modified>
  <cp:category>LIS-Bericht</cp:category>
</cp:coreProperties>
</file>