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31" i="10" l="1"/>
  <c r="G48" i="10" l="1"/>
  <c r="G75" i="10" l="1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49" i="10"/>
  <c r="G47" i="10"/>
  <c r="G46" i="10"/>
  <c r="G45" i="10"/>
  <c r="G44" i="10"/>
  <c r="F42" i="10"/>
  <c r="D42" i="10"/>
  <c r="C42" i="10"/>
  <c r="B42" i="10"/>
  <c r="G41" i="10"/>
  <c r="G40" i="10"/>
  <c r="G39" i="10"/>
  <c r="G38" i="10"/>
  <c r="G37" i="10"/>
  <c r="G36" i="10"/>
  <c r="G35" i="10"/>
  <c r="G34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E11" i="10"/>
  <c r="E9" i="10" s="1"/>
  <c r="E42" i="10" s="1"/>
  <c r="D11" i="10"/>
  <c r="D31" i="10" s="1"/>
  <c r="C11" i="10"/>
  <c r="C31" i="10" s="1"/>
  <c r="B11" i="10"/>
  <c r="B31" i="10" s="1"/>
  <c r="G7" i="10"/>
  <c r="G54" i="5"/>
  <c r="G52" i="5"/>
  <c r="G50" i="5"/>
  <c r="G49" i="5"/>
  <c r="G48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2" i="5"/>
  <c r="G30" i="5"/>
  <c r="G29" i="5"/>
  <c r="G28" i="5"/>
  <c r="G27" i="5"/>
  <c r="G26" i="5"/>
  <c r="G24" i="5"/>
  <c r="G23" i="5"/>
  <c r="G21" i="5"/>
  <c r="G19" i="5"/>
  <c r="G18" i="5"/>
  <c r="G17" i="5"/>
  <c r="G16" i="5"/>
  <c r="G14" i="5"/>
  <c r="G13" i="5"/>
  <c r="G12" i="5"/>
  <c r="G10" i="5"/>
  <c r="G9" i="5"/>
  <c r="G7" i="5"/>
  <c r="G9" i="10" l="1"/>
  <c r="F31" i="10"/>
  <c r="G42" i="10"/>
  <c r="G31" i="10"/>
  <c r="G11" i="10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<sst xmlns="http://schemas.openxmlformats.org/spreadsheetml/2006/main" count="245" uniqueCount="189">
  <si>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</si>
  <si>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</si>
  <si>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</si>
  <si>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</si>
  <si>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</si>
  <si>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</si>
  <si>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</si>
  <si>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</si>
  <si>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</si>
  <si>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</si>
  <si>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</si>
  <si>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</si>
  <si>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</si>
  <si>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</si>
  <si>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</si>
  <si>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</si>
  <si>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</si>
  <si>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</si>
  <si>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</si>
  <si>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</si>
  <si>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</si>
  <si>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</si>
  <si>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</si>
  <si>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</si>
  <si>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</si>
  <si>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</si>
  <si>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</si>
  <si>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</si>
  <si>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</si>
  <si>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</si>
  <si>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</si>
  <si>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</si>
  <si>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</si>
  <si>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</si>
  <si>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</si>
  <si>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</si>
  <si>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</si>
  <si>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</si>
  <si>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</si>
  <si>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</si>
  <si>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</si>
  <si>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</si>
  <si>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</si>
  <si>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</si>
  <si>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</si>
  <si>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</si>
  <si>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</si>
  <si>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</si>
  <si>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</si>
  <si>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</si>
  <si>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</si>
  <si>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</si>
  <si>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</si>
  <si>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</si>
  <si>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</si>
  <si>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</si>
  <si>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</si>
  <si>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</si>
  <si>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</si>
  <si>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</si>
  <si>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</si>
  <si>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</si>
  <si>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</si>
  <si>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</si>
  <si>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</si>
  <si>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</si>
  <si>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</si>
  <si>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</si>
  <si>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</si>
  <si>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</si>
  <si>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</si>
  <si>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</si>
  <si>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</si>
  <si>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</si>
  <si>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</si>
  <si>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</si>
  <si>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</si>
  <si>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</si>
  <si>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</si>
  <si>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</si>
  <si>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</si>
  <si>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</si>
  <si>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</si>
  <si>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</si>
  <si>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</si>
  <si>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</si>
  <si>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</si>
  <si>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</si>
  <si>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</si>
  <si>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</si>
  <si>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</si>
  <si>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</si>
  <si>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</si>
  <si>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</si>
  <si>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</si>
  <si>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</si>
  <si>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</si>
  <si>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</si>
  <si>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</si>
  <si>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</si>
  <si>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</si>
  <si>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</si>
  <si>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</si>
  <si>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</si>
  <si>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</si>
  <si>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</si>
  <si>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</si>
  <si>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</si>
  <si>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</si>
  <si>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</si>
  <si>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</si>
  <si>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</si>
  <si>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</si>
  <si>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</si>
  <si>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</si>
  <si>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</si>
  <si>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</si>
  <si>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</si>
  <si>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</si>
  <si>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</si>
  <si>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</si>
  <si>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</si>
  <si>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</si>
  <si>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</si>
  <si>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</si>
  <si>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</si>
  <si>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</si>
  <si>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</si>
  <si>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</si>
  <si>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</si>
  <si>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</si>
  <si>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</si>
  <si>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</si>
  <si>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</si>
  <si>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</si>
  <si>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</si>
  <si>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</si>
  <si>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</si>
  <si>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</si>
  <si>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</si>
  <si>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</si>
  <si>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</si>
  <si>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</si>
  <si>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</si>
  <si>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</si>
  <si>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</si>
  <si>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</si>
  <si>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</si>
  <si>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</si>
  <si>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</si>
  <si>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</si>
  <si>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</si>
  <si>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</si>
  <si>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</si>
  <si>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</si>
  <si>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</si>
  <si>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</si>
  <si>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</si>
  <si>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</si>
  <si>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</si>
  <si>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</si>
  <si>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</si>
  <si>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</si>
  <si>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</si>
  <si>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</si>
  <si>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</si>
  <si>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</si>
  <si>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</si>
  <si>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</si>
  <si>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t>Kennziffer: G III 1 - vj 2/20 SH</t>
  </si>
  <si>
    <t>2. Quartal 2020</t>
  </si>
  <si>
    <t xml:space="preserve">© Statistisches Amt für Hamburg und Schleswig-Holstein, Hamburg 2020  
Auszugsweise Vervielfältigung und Verbreitung mit Quellenangabe gestattet.        </t>
  </si>
  <si>
    <t>Januar - Juni</t>
  </si>
  <si>
    <r>
      <t>2020</t>
    </r>
    <r>
      <rPr>
        <vertAlign val="superscript"/>
        <sz val="9"/>
        <rFont val="Arial"/>
        <family val="2"/>
      </rPr>
      <t>a</t>
    </r>
  </si>
  <si>
    <r>
      <t>2020</t>
    </r>
    <r>
      <rPr>
        <vertAlign val="superscript"/>
        <sz val="9"/>
        <color theme="1"/>
        <rFont val="Arial"/>
        <family val="2"/>
      </rPr>
      <t>a</t>
    </r>
  </si>
  <si>
    <t>der Monate Januar bis Juni</t>
  </si>
  <si>
    <t>2. Ausfuhr des Landes Schleswig-Holstein 2018 bis 2020 im Monatsvergleich</t>
  </si>
  <si>
    <t>Januar - Juni 2020</t>
  </si>
  <si>
    <t>Verein.Staaten (USA)</t>
  </si>
  <si>
    <t>Frankreich</t>
  </si>
  <si>
    <t>China, Volksrepublik</t>
  </si>
  <si>
    <t>Vereinigt.Königreich</t>
  </si>
  <si>
    <t>2. Ausfuhr des Landes Schleswig-Holstein in den Jahren 2018 bis 2020</t>
  </si>
  <si>
    <t xml:space="preserve">x  </t>
  </si>
  <si>
    <r>
      <t xml:space="preserve">Vereinigtes Königreich </t>
    </r>
    <r>
      <rPr>
        <vertAlign val="superscript"/>
        <sz val="9"/>
        <rFont val="Arial"/>
        <family val="2"/>
      </rPr>
      <t xml:space="preserve"> 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</si>
  <si>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 Austritt 02/2020</t>
    </r>
  </si>
  <si>
    <r>
      <t>2019</t>
    </r>
    <r>
      <rPr>
        <vertAlign val="superscript"/>
        <sz val="9"/>
        <rFont val="Arial"/>
        <family val="2"/>
      </rPr>
      <t>b</t>
    </r>
  </si>
  <si>
    <r>
      <t>2019</t>
    </r>
    <r>
      <rPr>
        <vertAlign val="superscript"/>
        <sz val="9"/>
        <color theme="1"/>
        <rFont val="Arial"/>
        <family val="2"/>
      </rPr>
      <t>b</t>
    </r>
  </si>
  <si>
    <t>Herausgegeben am: 23.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</si>
</sst>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3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7">
    <xf numFmtId="0" fontId="0" fillId="0" borderId="0"/>
    <xf numFmtId="0" fontId="23" fillId="0" borderId="0"/>
    <xf numFmtId="166" fontId="12" fillId="0" borderId="0" applyFont="0" applyFill="0" applyBorder="0" applyAlignment="0" applyProtection="0"/>
    <xf numFmtId="0" fontId="24" fillId="0" borderId="0"/>
    <xf numFmtId="0" fontId="29" fillId="0" borderId="0" applyNumberFormat="0" applyFill="0" applyBorder="0" applyAlignment="0" applyProtection="0"/>
    <xf numFmtId="0" fontId="6" fillId="0" borderId="0"/>
    <xf numFmtId="0" fontId="1" fillId="0" borderId="0"/>
  </cellStyleXfs>
  <cellXfs count="154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5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7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left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13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165" fontId="6" fillId="0" borderId="0" xfId="0" applyNumberFormat="1" applyFont="1"/>
    <xf numFmtId="0" fontId="7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8" fillId="3" borderId="7" xfId="0" quotePrefix="1" applyFont="1" applyFill="1" applyBorder="1" applyAlignment="1">
      <alignment horizontal="center" vertical="center" wrapText="1"/>
    </xf>
    <xf numFmtId="0" fontId="18" fillId="0" borderId="13" xfId="0" applyFont="1" applyBorder="1"/>
    <xf numFmtId="0" fontId="17" fillId="0" borderId="13" xfId="0" applyFont="1" applyBorder="1" applyAlignment="1">
      <alignment horizontal="left" vertical="top" wrapText="1" indent="1"/>
    </xf>
    <xf numFmtId="0" fontId="18" fillId="0" borderId="13" xfId="0" applyFont="1" applyBorder="1" applyAlignment="1">
      <alignment horizontal="left" vertical="top" wrapText="1" indent="1"/>
    </xf>
    <xf numFmtId="0" fontId="18" fillId="0" borderId="13" xfId="0" applyFont="1" applyBorder="1" applyAlignment="1">
      <alignment horizontal="left" vertical="top" wrapText="1" indent="2"/>
    </xf>
    <xf numFmtId="0" fontId="18" fillId="0" borderId="13" xfId="0" applyFont="1" applyBorder="1" applyAlignment="1">
      <alignment horizontal="left" indent="2"/>
    </xf>
    <xf numFmtId="0" fontId="18" fillId="0" borderId="13" xfId="0" applyFont="1" applyBorder="1" applyAlignment="1">
      <alignment horizontal="left" vertical="center" indent="2"/>
    </xf>
    <xf numFmtId="0" fontId="18" fillId="0" borderId="13" xfId="0" applyFont="1" applyBorder="1" applyAlignment="1">
      <alignment horizontal="left" indent="1"/>
    </xf>
    <xf numFmtId="0" fontId="17" fillId="0" borderId="13" xfId="0" applyFont="1" applyBorder="1"/>
    <xf numFmtId="0" fontId="17" fillId="0" borderId="13" xfId="0" applyFont="1" applyBorder="1" applyAlignment="1">
      <alignment horizontal="left" indent="1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indent="3"/>
    </xf>
    <xf numFmtId="0" fontId="18" fillId="0" borderId="13" xfId="0" applyFont="1" applyBorder="1" applyAlignment="1">
      <alignment horizontal="left" indent="3"/>
    </xf>
    <xf numFmtId="0" fontId="18" fillId="0" borderId="13" xfId="0" applyFont="1" applyBorder="1" applyAlignment="1">
      <alignment horizontal="left" indent="4"/>
    </xf>
    <xf numFmtId="0" fontId="17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7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 indent="1"/>
    </xf>
    <xf numFmtId="0" fontId="17" fillId="0" borderId="6" xfId="0" applyFont="1" applyBorder="1" applyAlignment="1">
      <alignment horizontal="left" vertical="top"/>
    </xf>
    <xf numFmtId="0" fontId="18" fillId="0" borderId="6" xfId="0" applyFont="1" applyBorder="1" applyAlignment="1">
      <alignment horizontal="left" indent="1"/>
    </xf>
    <xf numFmtId="0" fontId="18" fillId="0" borderId="6" xfId="0" applyFont="1" applyBorder="1"/>
    <xf numFmtId="0" fontId="17" fillId="0" borderId="6" xfId="0" applyFont="1" applyBorder="1" applyAlignment="1">
      <alignment horizontal="left" indent="1"/>
    </xf>
    <xf numFmtId="0" fontId="17" fillId="0" borderId="6" xfId="0" applyFont="1" applyBorder="1" applyAlignment="1">
      <alignment horizontal="left" wrapText="1"/>
    </xf>
    <xf numFmtId="0" fontId="26" fillId="0" borderId="19" xfId="0" applyFont="1" applyBorder="1" applyAlignment="1">
      <alignment horizontal="left" wrapText="1"/>
    </xf>
    <xf numFmtId="0" fontId="9" fillId="0" borderId="0" xfId="0" applyFont="1" applyAlignment="1">
      <alignment horizontal="right" vertical="center"/>
    </xf>
    <xf numFmtId="0" fontId="0" fillId="0" borderId="0" xfId="0" applyFont="1"/>
    <xf numFmtId="0" fontId="13" fillId="0" borderId="0" xfId="0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right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indent="2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/>
    <xf numFmtId="0" fontId="6" fillId="4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4" applyFont="1" applyAlignment="1">
      <alignment horizontal="left"/>
    </xf>
    <xf numFmtId="0" fontId="9" fillId="0" borderId="0" xfId="0" applyFont="1" applyAlignment="1">
      <alignment horizontal="right"/>
    </xf>
    <xf numFmtId="167" fontId="6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0" fontId="18" fillId="2" borderId="0" xfId="0" applyFont="1" applyFill="1" applyAlignment="1">
      <alignment vertical="center"/>
    </xf>
    <xf numFmtId="165" fontId="1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 applyProtection="1">
      <alignment horizontal="right"/>
      <protection locked="0"/>
    </xf>
    <xf numFmtId="0" fontId="22" fillId="0" borderId="0" xfId="0" quotePrefix="1" applyFont="1" applyAlignment="1">
      <alignment horizontal="right"/>
    </xf>
    <xf numFmtId="0" fontId="18" fillId="3" borderId="7" xfId="0" quotePrefix="1" applyFont="1" applyFill="1" applyBorder="1" applyAlignment="1">
      <alignment horizontal="centerContinuous" vertical="center" wrapText="1"/>
    </xf>
    <xf numFmtId="169" fontId="17" fillId="0" borderId="0" xfId="0" applyNumberFormat="1" applyFont="1"/>
    <xf numFmtId="170" fontId="17" fillId="0" borderId="0" xfId="0" applyNumberFormat="1" applyFont="1"/>
    <xf numFmtId="169" fontId="26" fillId="0" borderId="15" xfId="0" applyNumberFormat="1" applyFont="1" applyBorder="1"/>
    <xf numFmtId="169" fontId="26" fillId="0" borderId="16" xfId="0" applyNumberFormat="1" applyFont="1" applyBorder="1"/>
    <xf numFmtId="170" fontId="26" fillId="0" borderId="16" xfId="0" applyNumberFormat="1" applyFont="1" applyBorder="1"/>
    <xf numFmtId="0" fontId="17" fillId="3" borderId="17" xfId="0" quotePrefix="1" applyFont="1" applyFill="1" applyBorder="1" applyAlignment="1">
      <alignment horizontal="center" vertical="center"/>
    </xf>
    <xf numFmtId="0" fontId="17" fillId="3" borderId="17" xfId="0" quotePrefix="1" applyFont="1" applyFill="1" applyBorder="1" applyAlignment="1">
      <alignment horizontal="center" vertical="center" wrapText="1"/>
    </xf>
    <xf numFmtId="169" fontId="18" fillId="0" borderId="0" xfId="0" applyNumberFormat="1" applyFont="1"/>
    <xf numFmtId="169" fontId="26" fillId="0" borderId="20" xfId="0" applyNumberFormat="1" applyFont="1" applyBorder="1"/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71" fontId="6" fillId="0" borderId="0" xfId="0" applyNumberFormat="1" applyFont="1"/>
    <xf numFmtId="170" fontId="17" fillId="0" borderId="0" xfId="0" applyNumberFormat="1" applyFont="1" applyAlignment="1">
      <alignment horizontal="right"/>
    </xf>
    <xf numFmtId="169" fontId="17" fillId="0" borderId="0" xfId="0" applyNumberFormat="1" applyFont="1" applyAlignment="1">
      <alignment horizontal="right"/>
    </xf>
    <xf numFmtId="0" fontId="17" fillId="3" borderId="17" xfId="0" quotePrefix="1" applyFont="1" applyFill="1" applyBorder="1" applyAlignment="1">
      <alignment horizontal="center" vertical="center" wrapText="1"/>
    </xf>
    <xf numFmtId="169" fontId="0" fillId="0" borderId="0" xfId="0" applyNumberFormat="1"/>
    <xf numFmtId="0" fontId="27" fillId="0" borderId="0" xfId="0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1" fillId="0" borderId="0" xfId="4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1" fillId="0" borderId="0" xfId="0" applyFont="1" applyAlignment="1">
      <alignment horizontal="left" vertical="top"/>
    </xf>
    <xf numFmtId="0" fontId="13" fillId="0" borderId="0" xfId="0" applyFont="1" applyFill="1" applyAlignment="1">
      <alignment horizontal="center" vertical="center"/>
    </xf>
    <xf numFmtId="17" fontId="18" fillId="3" borderId="7" xfId="0" quotePrefix="1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vertical="center" wrapText="1"/>
    </xf>
    <xf numFmtId="0" fontId="17" fillId="3" borderId="9" xfId="0" applyFont="1" applyFill="1" applyBorder="1" applyAlignment="1"/>
    <xf numFmtId="0" fontId="18" fillId="3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8" xfId="0" applyFont="1" applyFill="1" applyBorder="1" applyAlignment="1">
      <alignment horizontal="left" vertical="center" indent="1"/>
    </xf>
    <xf numFmtId="0" fontId="17" fillId="3" borderId="11" xfId="0" applyFont="1" applyFill="1" applyBorder="1" applyAlignment="1">
      <alignment horizontal="left" vertical="center" indent="1"/>
    </xf>
    <xf numFmtId="0" fontId="17" fillId="3" borderId="17" xfId="0" quotePrefix="1" applyFont="1" applyFill="1" applyBorder="1" applyAlignment="1">
      <alignment horizontal="center" vertical="center" wrapText="1"/>
    </xf>
    <xf numFmtId="0" fontId="17" fillId="3" borderId="17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left" vertical="center" indent="1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/>
    <xf numFmtId="0" fontId="17" fillId="3" borderId="21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6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7">
    <cellStyle name="Euro" xfId="2"/>
    <cellStyle name="Link" xfId="4" builtinId="8"/>
    <cellStyle name="Standard" xfId="0" builtinId="0"/>
    <cellStyle name="Standard 2" xfId="1"/>
    <cellStyle name="Standard 2 2" xfId="5"/>
    <cellStyle name="Standard 3" xfId="6"/>
    <cellStyle name="Standard 3 2" xfId="3"/>
  </cellStyles>
  <dxfs count="15"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2020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1670.3568780000001</c:v>
                </c:pt>
                <c:pt idx="1">
                  <c:v>1833.2682400000001</c:v>
                </c:pt>
                <c:pt idx="2">
                  <c:v>1894.9427720000001</c:v>
                </c:pt>
                <c:pt idx="3">
                  <c:v>1759.397884</c:v>
                </c:pt>
                <c:pt idx="4">
                  <c:v>1487.5778170000001</c:v>
                </c:pt>
                <c:pt idx="5">
                  <c:v>1676.9955950000001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1666.1410470000001</c:v>
                </c:pt>
                <c:pt idx="1">
                  <c:v>1727.369858</c:v>
                </c:pt>
                <c:pt idx="2">
                  <c:v>2097.7756979999999</c:v>
                </c:pt>
                <c:pt idx="3">
                  <c:v>1671.512221</c:v>
                </c:pt>
                <c:pt idx="4">
                  <c:v>1671.482872</c:v>
                </c:pt>
                <c:pt idx="5">
                  <c:v>1665.7409849999999</c:v>
                </c:pt>
                <c:pt idx="6">
                  <c:v>1807.0374589999999</c:v>
                </c:pt>
                <c:pt idx="7">
                  <c:v>1761.02043</c:v>
                </c:pt>
                <c:pt idx="8">
                  <c:v>1622.190746</c:v>
                </c:pt>
                <c:pt idx="9">
                  <c:v>1936.508329</c:v>
                </c:pt>
                <c:pt idx="10">
                  <c:v>1711.9433300000001</c:v>
                </c:pt>
                <c:pt idx="11">
                  <c:v>1586.9385239999999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1727.683755</c:v>
                </c:pt>
                <c:pt idx="1">
                  <c:v>1738.4728299999999</c:v>
                </c:pt>
                <c:pt idx="2">
                  <c:v>1781.435886</c:v>
                </c:pt>
                <c:pt idx="3">
                  <c:v>1739.572913</c:v>
                </c:pt>
                <c:pt idx="4">
                  <c:v>1715.3800309999999</c:v>
                </c:pt>
                <c:pt idx="5">
                  <c:v>1780.701055</c:v>
                </c:pt>
                <c:pt idx="6">
                  <c:v>1853.6482370000001</c:v>
                </c:pt>
                <c:pt idx="7">
                  <c:v>1865.9969679999999</c:v>
                </c:pt>
                <c:pt idx="8">
                  <c:v>1664.5809670000001</c:v>
                </c:pt>
                <c:pt idx="9">
                  <c:v>1952.3456269999999</c:v>
                </c:pt>
                <c:pt idx="10">
                  <c:v>1868.4015340000001</c:v>
                </c:pt>
                <c:pt idx="11">
                  <c:v>1633.5487390000001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13280"/>
        <c:axId val="333983104"/>
      </c:lineChart>
      <c:catAx>
        <c:axId val="33231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3983104"/>
        <c:crosses val="autoZero"/>
        <c:auto val="1"/>
        <c:lblAlgn val="ctr"/>
        <c:lblOffset val="100"/>
        <c:noMultiLvlLbl val="0"/>
      </c:catAx>
      <c:valAx>
        <c:axId val="33398310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2313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Italien</c:v>
                </c:pt>
                <c:pt idx="3">
                  <c:v>Niederlande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Vereinigt.Königreich</c:v>
                </c:pt>
                <c:pt idx="7">
                  <c:v>Belgien</c:v>
                </c:pt>
                <c:pt idx="8">
                  <c:v>Polen</c:v>
                </c:pt>
                <c:pt idx="9">
                  <c:v>Ägypten</c:v>
                </c:pt>
                <c:pt idx="10">
                  <c:v>Spanien</c:v>
                </c:pt>
                <c:pt idx="11">
                  <c:v>Türkei</c:v>
                </c:pt>
                <c:pt idx="12">
                  <c:v>Schweden</c:v>
                </c:pt>
                <c:pt idx="13">
                  <c:v>Österreich</c:v>
                </c:pt>
                <c:pt idx="14">
                  <c:v>Schweiz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893.97169399999996</c:v>
                </c:pt>
                <c:pt idx="1">
                  <c:v>771.19860300000005</c:v>
                </c:pt>
                <c:pt idx="2">
                  <c:v>732.862481</c:v>
                </c:pt>
                <c:pt idx="3">
                  <c:v>641.30172300000004</c:v>
                </c:pt>
                <c:pt idx="4">
                  <c:v>557.86163399999998</c:v>
                </c:pt>
                <c:pt idx="5">
                  <c:v>542.80977800000005</c:v>
                </c:pt>
                <c:pt idx="6">
                  <c:v>539.31386999999995</c:v>
                </c:pt>
                <c:pt idx="7">
                  <c:v>468.37632300000001</c:v>
                </c:pt>
                <c:pt idx="8">
                  <c:v>466.47115700000001</c:v>
                </c:pt>
                <c:pt idx="9">
                  <c:v>316.52184899999997</c:v>
                </c:pt>
                <c:pt idx="10">
                  <c:v>295.87763799999999</c:v>
                </c:pt>
                <c:pt idx="11">
                  <c:v>287.51760000000002</c:v>
                </c:pt>
                <c:pt idx="12">
                  <c:v>266.52311200000003</c:v>
                </c:pt>
                <c:pt idx="13">
                  <c:v>261.59731199999999</c:v>
                </c:pt>
                <c:pt idx="14">
                  <c:v>253.205434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Verein.Staaten (USA)</c:v>
                </c:pt>
                <c:pt idx="1">
                  <c:v>Dänemark</c:v>
                </c:pt>
                <c:pt idx="2">
                  <c:v>Italien</c:v>
                </c:pt>
                <c:pt idx="3">
                  <c:v>Niederlande</c:v>
                </c:pt>
                <c:pt idx="4">
                  <c:v>Frankreich</c:v>
                </c:pt>
                <c:pt idx="5">
                  <c:v>China, Volksrepublik</c:v>
                </c:pt>
                <c:pt idx="6">
                  <c:v>Vereinigt.Königreich</c:v>
                </c:pt>
                <c:pt idx="7">
                  <c:v>Belgien</c:v>
                </c:pt>
                <c:pt idx="8">
                  <c:v>Polen</c:v>
                </c:pt>
                <c:pt idx="9">
                  <c:v>Ägypten</c:v>
                </c:pt>
                <c:pt idx="10">
                  <c:v>Spanien</c:v>
                </c:pt>
                <c:pt idx="11">
                  <c:v>Türkei</c:v>
                </c:pt>
                <c:pt idx="12">
                  <c:v>Schweden</c:v>
                </c:pt>
                <c:pt idx="13">
                  <c:v>Österreich</c:v>
                </c:pt>
                <c:pt idx="14">
                  <c:v>Schweiz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920.16083500000002</c:v>
                </c:pt>
                <c:pt idx="1">
                  <c:v>863.94125799999995</c:v>
                </c:pt>
                <c:pt idx="2">
                  <c:v>861.48344699999996</c:v>
                </c:pt>
                <c:pt idx="3">
                  <c:v>770.64854800000001</c:v>
                </c:pt>
                <c:pt idx="4">
                  <c:v>601.220009</c:v>
                </c:pt>
                <c:pt idx="5">
                  <c:v>532.318851</c:v>
                </c:pt>
                <c:pt idx="6">
                  <c:v>603.97339599999998</c:v>
                </c:pt>
                <c:pt idx="7">
                  <c:v>442.21605499999998</c:v>
                </c:pt>
                <c:pt idx="8">
                  <c:v>502.15007800000001</c:v>
                </c:pt>
                <c:pt idx="9">
                  <c:v>29.893191000000002</c:v>
                </c:pt>
                <c:pt idx="10">
                  <c:v>299.97740499999998</c:v>
                </c:pt>
                <c:pt idx="11">
                  <c:v>234.97293500000001</c:v>
                </c:pt>
                <c:pt idx="12">
                  <c:v>297.92283300000003</c:v>
                </c:pt>
                <c:pt idx="13">
                  <c:v>280.79201699999999</c:v>
                </c:pt>
                <c:pt idx="14">
                  <c:v>296.159672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49112"/>
        <c:axId val="336004264"/>
      </c:barChart>
      <c:catAx>
        <c:axId val="33594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6004264"/>
        <c:crosses val="autoZero"/>
        <c:auto val="1"/>
        <c:lblAlgn val="ctr"/>
        <c:lblOffset val="100"/>
        <c:noMultiLvlLbl val="0"/>
      </c:catAx>
      <c:valAx>
        <c:axId val="3360042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35949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0</xdr:rowOff>
    </xdr:from>
    <xdr:to>
      <xdr:col>6</xdr:col>
      <xdr:colOff>912037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</xdr:row>
      <xdr:rowOff>171450</xdr:rowOff>
    </xdr:from>
    <xdr:to>
      <xdr:col>6</xdr:col>
      <xdr:colOff>571500</xdr:colOff>
      <xdr:row>23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>
      <c r="A1" s="109"/>
    </row>
    <row r="2" spans="1:7" ht="14.25" customHeight="1" x14ac:dyDescent="0.2"/>
    <row r="3" spans="1:7" ht="20.25" customHeight="1" x14ac:dyDescent="0.3">
      <c r="A3" s="33" t="s">
        <v>112</v>
      </c>
    </row>
    <row r="4" spans="1:7" ht="20.25" x14ac:dyDescent="0.3">
      <c r="A4" s="33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153</v>
      </c>
    </row>
    <row r="16" spans="1:7" ht="15" x14ac:dyDescent="0.2">
      <c r="G16" s="67" t="s">
        <v>169</v>
      </c>
    </row>
    <row r="17" spans="1:7" x14ac:dyDescent="0.2">
      <c r="G17" s="68"/>
    </row>
    <row r="18" spans="1:7" ht="37.5" customHeight="1" x14ac:dyDescent="0.5">
      <c r="G18" s="34" t="s">
        <v>145</v>
      </c>
    </row>
    <row r="19" spans="1:7" ht="37.5" customHeight="1" x14ac:dyDescent="0.5">
      <c r="G19" s="34" t="s">
        <v>144</v>
      </c>
    </row>
    <row r="20" spans="1:7" ht="37.5" x14ac:dyDescent="0.5">
      <c r="G20" s="90" t="s">
        <v>170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82" t="s">
        <v>188</v>
      </c>
    </row>
    <row r="23" spans="1:7" ht="20.25" customHeight="1" x14ac:dyDescent="0.25">
      <c r="A23" s="110"/>
      <c r="B23" s="110"/>
      <c r="C23" s="110"/>
      <c r="D23" s="110"/>
      <c r="E23" s="110"/>
      <c r="F23" s="110"/>
      <c r="G23" s="110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3" customFormat="1" ht="15.75" x14ac:dyDescent="0.2">
      <c r="A1" s="152" t="s">
        <v>0</v>
      </c>
      <c r="B1" s="152"/>
      <c r="C1" s="152"/>
      <c r="D1" s="152"/>
      <c r="E1" s="152"/>
      <c r="F1" s="152"/>
      <c r="G1" s="152"/>
    </row>
    <row r="2" spans="1:7" s="53" customFormat="1" ht="15.75" x14ac:dyDescent="0.25">
      <c r="A2" s="108"/>
      <c r="B2" s="108"/>
      <c r="C2" s="108"/>
      <c r="D2" s="108"/>
      <c r="E2" s="108"/>
      <c r="F2" s="108"/>
      <c r="G2" s="108"/>
    </row>
    <row r="3" spans="1:7" s="53" customFormat="1" x14ac:dyDescent="0.2"/>
    <row r="4" spans="1:7" s="53" customFormat="1" ht="15.75" x14ac:dyDescent="0.25">
      <c r="A4" s="111" t="s">
        <v>1</v>
      </c>
      <c r="B4" s="112"/>
      <c r="C4" s="112"/>
      <c r="D4" s="112"/>
      <c r="E4" s="112"/>
      <c r="F4" s="112"/>
      <c r="G4" s="112"/>
    </row>
    <row r="5" spans="1:7" s="53" customFormat="1" x14ac:dyDescent="0.2">
      <c r="A5" s="113"/>
      <c r="B5" s="113"/>
      <c r="C5" s="113"/>
      <c r="D5" s="113"/>
      <c r="E5" s="113"/>
      <c r="F5" s="113"/>
      <c r="G5" s="113"/>
    </row>
    <row r="6" spans="1:7" s="53" customFormat="1" x14ac:dyDescent="0.2">
      <c r="A6" s="75" t="s">
        <v>147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4" t="s">
        <v>115</v>
      </c>
      <c r="B8" s="115"/>
      <c r="C8" s="115"/>
      <c r="D8" s="115"/>
      <c r="E8" s="115"/>
      <c r="F8" s="115"/>
      <c r="G8" s="115"/>
    </row>
    <row r="9" spans="1:7" s="53" customFormat="1" x14ac:dyDescent="0.2">
      <c r="A9" s="115" t="s">
        <v>4</v>
      </c>
      <c r="B9" s="115"/>
      <c r="C9" s="115"/>
      <c r="D9" s="115"/>
      <c r="E9" s="115"/>
      <c r="F9" s="115"/>
      <c r="G9" s="115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3" customFormat="1" x14ac:dyDescent="0.2">
      <c r="A12" s="115" t="s">
        <v>3</v>
      </c>
      <c r="B12" s="115"/>
      <c r="C12" s="115"/>
      <c r="D12" s="115"/>
      <c r="E12" s="115"/>
      <c r="F12" s="115"/>
      <c r="G12" s="115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4" t="s">
        <v>117</v>
      </c>
      <c r="B15" s="115"/>
      <c r="C15" s="115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7" t="s">
        <v>156</v>
      </c>
      <c r="B17" s="115"/>
      <c r="C17" s="115"/>
      <c r="D17" s="80"/>
      <c r="E17" s="80"/>
      <c r="F17" s="80"/>
      <c r="G17" s="80"/>
    </row>
    <row r="18" spans="1:7" s="53" customFormat="1" ht="12.75" customHeight="1" x14ac:dyDescent="0.2">
      <c r="A18" s="80" t="s">
        <v>137</v>
      </c>
      <c r="B18" s="118" t="s">
        <v>163</v>
      </c>
      <c r="C18" s="115"/>
      <c r="D18" s="80"/>
      <c r="E18" s="80"/>
      <c r="F18" s="80"/>
      <c r="G18" s="80"/>
    </row>
    <row r="19" spans="1:7" s="53" customFormat="1" ht="12.75" customHeight="1" x14ac:dyDescent="0.2">
      <c r="A19" s="80" t="s">
        <v>138</v>
      </c>
      <c r="B19" s="116" t="s">
        <v>157</v>
      </c>
      <c r="C19" s="116"/>
      <c r="D19" s="116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4" t="s">
        <v>148</v>
      </c>
      <c r="B21" s="115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139</v>
      </c>
      <c r="B23" s="115" t="s">
        <v>140</v>
      </c>
      <c r="C23" s="115"/>
      <c r="D23" s="80"/>
      <c r="E23" s="80"/>
      <c r="F23" s="80"/>
      <c r="G23" s="80"/>
    </row>
    <row r="24" spans="1:7" s="53" customFormat="1" ht="12.75" customHeight="1" x14ac:dyDescent="0.2">
      <c r="A24" s="80" t="s">
        <v>141</v>
      </c>
      <c r="B24" s="115" t="s">
        <v>142</v>
      </c>
      <c r="C24" s="115"/>
      <c r="D24" s="80"/>
      <c r="E24" s="80"/>
      <c r="F24" s="80"/>
      <c r="G24" s="80"/>
    </row>
    <row r="25" spans="1:7" s="53" customFormat="1" ht="12.75" customHeight="1" x14ac:dyDescent="0.2">
      <c r="A25" s="80"/>
      <c r="B25" s="115"/>
      <c r="C25" s="115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149</v>
      </c>
      <c r="B27" s="81" t="s">
        <v>150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20" t="s">
        <v>171</v>
      </c>
      <c r="B29" s="115"/>
      <c r="C29" s="115"/>
      <c r="D29" s="115"/>
      <c r="E29" s="115"/>
      <c r="F29" s="115"/>
      <c r="G29" s="115"/>
    </row>
    <row r="30" spans="1:7" s="53" customFormat="1" ht="41.85" customHeight="1" x14ac:dyDescent="0.2">
      <c r="A30" s="115" t="s">
        <v>155</v>
      </c>
      <c r="B30" s="115"/>
      <c r="C30" s="115"/>
      <c r="D30" s="115"/>
      <c r="E30" s="115"/>
      <c r="F30" s="115"/>
      <c r="G30" s="115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79"/>
      <c r="B39" s="7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113" t="s">
        <v>151</v>
      </c>
      <c r="B41" s="113"/>
      <c r="C41" s="79"/>
      <c r="D41" s="79"/>
      <c r="E41" s="79"/>
      <c r="F41" s="79"/>
      <c r="G41" s="79"/>
    </row>
    <row r="42" spans="1:7" s="53" customFormat="1" x14ac:dyDescent="0.2">
      <c r="A42" s="79"/>
      <c r="B42" s="79"/>
      <c r="C42" s="79"/>
      <c r="D42" s="79"/>
      <c r="E42" s="79"/>
      <c r="F42" s="79"/>
      <c r="G42" s="79"/>
    </row>
    <row r="43" spans="1:7" s="53" customFormat="1" x14ac:dyDescent="0.2">
      <c r="A43" s="7">
        <v>0</v>
      </c>
      <c r="B43" s="8" t="s">
        <v>5</v>
      </c>
      <c r="C43" s="79"/>
      <c r="D43" s="79"/>
      <c r="E43" s="79"/>
      <c r="F43" s="79"/>
      <c r="G43" s="79"/>
    </row>
    <row r="44" spans="1:7" s="53" customFormat="1" x14ac:dyDescent="0.2">
      <c r="A44" s="8" t="s">
        <v>19</v>
      </c>
      <c r="B44" s="8" t="s">
        <v>6</v>
      </c>
      <c r="C44" s="79"/>
      <c r="D44" s="79"/>
      <c r="E44" s="79"/>
      <c r="F44" s="79"/>
      <c r="G44" s="79"/>
    </row>
    <row r="45" spans="1:7" s="53" customFormat="1" x14ac:dyDescent="0.2">
      <c r="A45" s="8" t="s">
        <v>20</v>
      </c>
      <c r="B45" s="8" t="s">
        <v>7</v>
      </c>
      <c r="C45" s="79"/>
      <c r="D45" s="79"/>
      <c r="E45" s="79"/>
      <c r="F45" s="79"/>
      <c r="G45" s="79"/>
    </row>
    <row r="46" spans="1:7" s="53" customFormat="1" x14ac:dyDescent="0.2">
      <c r="A46" s="8" t="s">
        <v>21</v>
      </c>
      <c r="B46" s="8" t="s">
        <v>8</v>
      </c>
      <c r="C46" s="79"/>
      <c r="D46" s="79"/>
      <c r="E46" s="79"/>
      <c r="F46" s="79"/>
      <c r="G46" s="79"/>
    </row>
    <row r="47" spans="1:7" s="53" customFormat="1" x14ac:dyDescent="0.2">
      <c r="A47" s="8" t="s">
        <v>15</v>
      </c>
      <c r="B47" s="8" t="s">
        <v>9</v>
      </c>
      <c r="C47" s="79"/>
      <c r="D47" s="79"/>
      <c r="E47" s="79"/>
      <c r="F47" s="79"/>
      <c r="G47" s="79"/>
    </row>
    <row r="48" spans="1:7" s="53" customFormat="1" x14ac:dyDescent="0.2">
      <c r="A48" s="8" t="s">
        <v>16</v>
      </c>
      <c r="B48" s="8" t="s">
        <v>10</v>
      </c>
      <c r="C48" s="79"/>
      <c r="D48" s="79"/>
      <c r="E48" s="79"/>
      <c r="F48" s="79"/>
      <c r="G48" s="79"/>
    </row>
    <row r="49" spans="1:7" s="53" customFormat="1" x14ac:dyDescent="0.2">
      <c r="A49" s="8" t="s">
        <v>17</v>
      </c>
      <c r="B49" s="8" t="s">
        <v>11</v>
      </c>
      <c r="C49" s="79"/>
      <c r="D49" s="79"/>
      <c r="E49" s="79"/>
      <c r="F49" s="79"/>
      <c r="G49" s="79"/>
    </row>
    <row r="50" spans="1:7" s="53" customFormat="1" x14ac:dyDescent="0.2">
      <c r="A50" s="8" t="s">
        <v>18</v>
      </c>
      <c r="B50" s="8" t="s">
        <v>12</v>
      </c>
      <c r="C50" s="79"/>
      <c r="D50" s="79"/>
      <c r="E50" s="79"/>
      <c r="F50" s="79"/>
      <c r="G50" s="79"/>
    </row>
    <row r="51" spans="1:7" s="53" customFormat="1" x14ac:dyDescent="0.2">
      <c r="A51" s="8" t="s">
        <v>152</v>
      </c>
      <c r="B51" s="8" t="s">
        <v>13</v>
      </c>
      <c r="C51" s="79"/>
      <c r="D51" s="79"/>
      <c r="E51" s="79"/>
      <c r="F51" s="79"/>
      <c r="G51" s="79"/>
    </row>
    <row r="52" spans="1:7" s="53" customFormat="1" x14ac:dyDescent="0.2">
      <c r="A52" s="8" t="s">
        <v>143</v>
      </c>
      <c r="B52" s="8" t="s">
        <v>14</v>
      </c>
      <c r="C52" s="79"/>
      <c r="D52" s="79"/>
      <c r="E52" s="79"/>
      <c r="F52" s="79"/>
      <c r="G52" s="79"/>
    </row>
    <row r="53" spans="1:7" s="53" customFormat="1" x14ac:dyDescent="0.2"/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  <row r="174" spans="1:7" x14ac:dyDescent="0.2">
      <c r="A174" s="77"/>
      <c r="B174" s="77"/>
      <c r="C174" s="77"/>
      <c r="D174" s="77"/>
      <c r="E174" s="77"/>
      <c r="F174" s="77"/>
      <c r="G174" s="77"/>
    </row>
    <row r="175" spans="1:7" x14ac:dyDescent="0.2">
      <c r="A175" s="77"/>
      <c r="B175" s="77"/>
      <c r="C175" s="77"/>
      <c r="D175" s="77"/>
      <c r="E175" s="77"/>
      <c r="F175" s="77"/>
      <c r="G175" s="77"/>
    </row>
  </sheetData>
  <mergeCells count="18">
    <mergeCell ref="A30:G30"/>
    <mergeCell ref="A41:B41"/>
    <mergeCell ref="B23:C23"/>
    <mergeCell ref="B24:C24"/>
    <mergeCell ref="B25:C25"/>
    <mergeCell ref="A29:G29"/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1" spans="1:33" x14ac:dyDescent="0.2">
      <c r="A1" s="122" t="s">
        <v>161</v>
      </c>
      <c r="B1" s="122"/>
      <c r="C1" s="122"/>
      <c r="D1" s="122"/>
      <c r="E1" s="122"/>
      <c r="F1" s="122"/>
      <c r="G1" s="122"/>
    </row>
    <row r="3" spans="1:33" s="9" customFormat="1" ht="26.25" customHeight="1" x14ac:dyDescent="0.2">
      <c r="A3" s="130" t="s">
        <v>136</v>
      </c>
      <c r="B3" s="91" t="s">
        <v>102</v>
      </c>
      <c r="C3" s="91" t="s">
        <v>103</v>
      </c>
      <c r="D3" s="91" t="s">
        <v>104</v>
      </c>
      <c r="E3" s="125" t="s">
        <v>172</v>
      </c>
      <c r="F3" s="126"/>
      <c r="G3" s="127"/>
    </row>
    <row r="4" spans="1:33" s="9" customFormat="1" ht="18" customHeight="1" x14ac:dyDescent="0.2">
      <c r="A4" s="131"/>
      <c r="B4" s="123" t="s">
        <v>173</v>
      </c>
      <c r="C4" s="124"/>
      <c r="D4" s="124"/>
      <c r="E4" s="37" t="s">
        <v>173</v>
      </c>
      <c r="F4" s="37" t="s">
        <v>186</v>
      </c>
      <c r="G4" s="128" t="s">
        <v>162</v>
      </c>
    </row>
    <row r="5" spans="1:33" s="9" customFormat="1" ht="17.25" customHeight="1" x14ac:dyDescent="0.2">
      <c r="A5" s="132"/>
      <c r="B5" s="123" t="s">
        <v>114</v>
      </c>
      <c r="C5" s="124"/>
      <c r="D5" s="124"/>
      <c r="E5" s="124"/>
      <c r="F5" s="124"/>
      <c r="G5" s="129"/>
    </row>
    <row r="6" spans="1:33" s="9" customFormat="1" ht="11.25" customHeight="1" x14ac:dyDescent="0.2">
      <c r="A6" s="74"/>
    </row>
    <row r="7" spans="1:33" s="9" customFormat="1" ht="12" customHeight="1" x14ac:dyDescent="0.2">
      <c r="A7" s="38" t="s">
        <v>22</v>
      </c>
      <c r="B7" s="92">
        <v>214.73675600000001</v>
      </c>
      <c r="C7" s="92">
        <v>204.66317000000001</v>
      </c>
      <c r="D7" s="92">
        <v>210.96732900000001</v>
      </c>
      <c r="E7" s="92">
        <v>1350.843799</v>
      </c>
      <c r="F7" s="92">
        <v>1455.4250999999999</v>
      </c>
      <c r="G7" s="93">
        <f>IF(AND(F7&gt;0,E7&gt;0),(E7/F7%)-100,"x  ")</f>
        <v>-7.1856188958126381</v>
      </c>
      <c r="AA7" s="92"/>
      <c r="AB7" s="92"/>
      <c r="AC7" s="92"/>
      <c r="AD7" s="92"/>
      <c r="AE7" s="92"/>
      <c r="AF7" s="92"/>
      <c r="AG7" s="92"/>
    </row>
    <row r="8" spans="1:33" s="9" customFormat="1" ht="12" x14ac:dyDescent="0.2">
      <c r="A8" s="39" t="s">
        <v>23</v>
      </c>
      <c r="AA8" s="92"/>
      <c r="AB8" s="92"/>
      <c r="AC8" s="92"/>
      <c r="AD8" s="92"/>
      <c r="AE8" s="92"/>
      <c r="AF8" s="92"/>
      <c r="AG8" s="92"/>
    </row>
    <row r="9" spans="1:33" s="9" customFormat="1" ht="12" x14ac:dyDescent="0.2">
      <c r="A9" s="40" t="s">
        <v>24</v>
      </c>
      <c r="B9" s="92">
        <v>1.5551820000000001</v>
      </c>
      <c r="C9" s="92">
        <v>1.1922079999999999</v>
      </c>
      <c r="D9" s="92">
        <v>2.3671220000000002</v>
      </c>
      <c r="E9" s="92">
        <v>12.598330000000001</v>
      </c>
      <c r="F9" s="92">
        <v>11.721311999999999</v>
      </c>
      <c r="G9" s="93">
        <f>IF(AND(F9&gt;0,E9&gt;0),(E9/F9%)-100,"x  ")</f>
        <v>7.4822511336615065</v>
      </c>
      <c r="AA9" s="92"/>
      <c r="AB9" s="92"/>
      <c r="AC9" s="92"/>
      <c r="AD9" s="92"/>
      <c r="AE9" s="92"/>
      <c r="AF9" s="92"/>
      <c r="AG9" s="92"/>
    </row>
    <row r="10" spans="1:33" s="9" customFormat="1" ht="12" x14ac:dyDescent="0.2">
      <c r="A10" s="40" t="s">
        <v>25</v>
      </c>
      <c r="B10" s="92">
        <v>88.326905999999994</v>
      </c>
      <c r="C10" s="92">
        <v>75.747519999999994</v>
      </c>
      <c r="D10" s="92">
        <v>86.716521999999998</v>
      </c>
      <c r="E10" s="92">
        <v>529.31473100000005</v>
      </c>
      <c r="F10" s="92">
        <v>555.73212999999998</v>
      </c>
      <c r="G10" s="93">
        <f>IF(AND(F10&gt;0,E10&gt;0),(E10/F10%)-100,"x  ")</f>
        <v>-4.7536209576365422</v>
      </c>
      <c r="AA10" s="92"/>
      <c r="AB10" s="92"/>
      <c r="AC10" s="92"/>
      <c r="AD10" s="92"/>
      <c r="AE10" s="92"/>
      <c r="AF10" s="92"/>
      <c r="AG10" s="92"/>
    </row>
    <row r="11" spans="1:33" s="9" customFormat="1" ht="12" x14ac:dyDescent="0.2">
      <c r="A11" s="41" t="s">
        <v>32</v>
      </c>
      <c r="AA11" s="92"/>
      <c r="AB11" s="92"/>
      <c r="AC11" s="92"/>
      <c r="AD11" s="92"/>
      <c r="AE11" s="92"/>
      <c r="AF11" s="92"/>
      <c r="AG11" s="92"/>
    </row>
    <row r="12" spans="1:33" s="9" customFormat="1" ht="24" x14ac:dyDescent="0.2">
      <c r="A12" s="41" t="s">
        <v>146</v>
      </c>
      <c r="B12" s="92">
        <v>19.881627999999999</v>
      </c>
      <c r="C12" s="92">
        <v>21.313758</v>
      </c>
      <c r="D12" s="92">
        <v>21.014305</v>
      </c>
      <c r="E12" s="92">
        <v>127.980949</v>
      </c>
      <c r="F12" s="92">
        <v>136.593084</v>
      </c>
      <c r="G12" s="93">
        <f>IF(AND(F12&gt;0,E12&gt;0),(E12/F12%)-100,"x  ")</f>
        <v>-6.3049568453993032</v>
      </c>
      <c r="AA12" s="92"/>
      <c r="AB12" s="92"/>
      <c r="AC12" s="92"/>
      <c r="AD12" s="92"/>
      <c r="AE12" s="92"/>
      <c r="AF12" s="92"/>
      <c r="AG12" s="92"/>
    </row>
    <row r="13" spans="1:33" s="9" customFormat="1" ht="12" x14ac:dyDescent="0.2">
      <c r="A13" s="41" t="s">
        <v>120</v>
      </c>
      <c r="B13" s="92">
        <v>35.983103</v>
      </c>
      <c r="C13" s="92">
        <v>22.885079000000001</v>
      </c>
      <c r="D13" s="92">
        <v>31.085032000000002</v>
      </c>
      <c r="E13" s="92">
        <v>187.51306099999999</v>
      </c>
      <c r="F13" s="92">
        <v>219.11659299999999</v>
      </c>
      <c r="G13" s="93">
        <f>IF(AND(F13&gt;0,E13&gt;0),(E13/F13%)-100,"x  ")</f>
        <v>-14.423157811695262</v>
      </c>
      <c r="AA13" s="92"/>
      <c r="AB13" s="92"/>
      <c r="AC13" s="92"/>
      <c r="AD13" s="92"/>
      <c r="AE13" s="92"/>
      <c r="AF13" s="92"/>
      <c r="AG13" s="92"/>
    </row>
    <row r="14" spans="1:33" s="9" customFormat="1" ht="12" x14ac:dyDescent="0.2">
      <c r="A14" s="40" t="s">
        <v>26</v>
      </c>
      <c r="B14" s="92">
        <v>113.43249</v>
      </c>
      <c r="C14" s="92">
        <v>115.78077</v>
      </c>
      <c r="D14" s="92">
        <v>107.365387</v>
      </c>
      <c r="E14" s="92">
        <v>721.12012600000003</v>
      </c>
      <c r="F14" s="92">
        <v>794.546831</v>
      </c>
      <c r="G14" s="93">
        <f>IF(AND(F14&gt;0,E14&gt;0),(E14/F14%)-100,"x  ")</f>
        <v>-9.2413313017165564</v>
      </c>
      <c r="AA14" s="92"/>
      <c r="AB14" s="92"/>
      <c r="AC14" s="92"/>
      <c r="AD14" s="92"/>
      <c r="AE14" s="92"/>
      <c r="AF14" s="92"/>
      <c r="AG14" s="92"/>
    </row>
    <row r="15" spans="1:33" s="9" customFormat="1" ht="12" x14ac:dyDescent="0.2">
      <c r="A15" s="42" t="s">
        <v>28</v>
      </c>
      <c r="AA15" s="92"/>
      <c r="AB15" s="92"/>
      <c r="AC15" s="92"/>
      <c r="AD15" s="92"/>
      <c r="AE15" s="92"/>
      <c r="AF15" s="92"/>
      <c r="AG15" s="92"/>
    </row>
    <row r="16" spans="1:33" s="9" customFormat="1" ht="12" x14ac:dyDescent="0.2">
      <c r="A16" s="42" t="s">
        <v>121</v>
      </c>
      <c r="B16" s="92">
        <v>0.89508399999999999</v>
      </c>
      <c r="C16" s="92">
        <v>15.166810999999999</v>
      </c>
      <c r="D16" s="92">
        <v>1.3091470000000001</v>
      </c>
      <c r="E16" s="92">
        <v>38.134889999999999</v>
      </c>
      <c r="F16" s="92">
        <v>97.514773000000005</v>
      </c>
      <c r="G16" s="93">
        <f>IF(AND(F16&gt;0,E16&gt;0),(E16/F16%)-100,"x  ")</f>
        <v>-60.893217687129315</v>
      </c>
      <c r="AA16" s="92"/>
      <c r="AB16" s="92"/>
      <c r="AC16" s="92"/>
      <c r="AD16" s="92"/>
      <c r="AE16" s="92"/>
      <c r="AF16" s="92"/>
      <c r="AG16" s="92"/>
    </row>
    <row r="17" spans="1:33" s="9" customFormat="1" ht="12" x14ac:dyDescent="0.2">
      <c r="A17" s="43" t="s">
        <v>122</v>
      </c>
      <c r="B17" s="92">
        <v>4.7566949999999997</v>
      </c>
      <c r="C17" s="92">
        <v>4.4585660000000003</v>
      </c>
      <c r="D17" s="92">
        <v>4.2661689999999997</v>
      </c>
      <c r="E17" s="92">
        <v>32.010756000000001</v>
      </c>
      <c r="F17" s="92">
        <v>30.444509</v>
      </c>
      <c r="G17" s="93">
        <f>IF(AND(F17&gt;0,E17&gt;0),(E17/F17%)-100,"x  ")</f>
        <v>5.1445960255098981</v>
      </c>
      <c r="AA17" s="92"/>
      <c r="AB17" s="92"/>
      <c r="AC17" s="92"/>
      <c r="AD17" s="92"/>
      <c r="AE17" s="92"/>
      <c r="AF17" s="92"/>
      <c r="AG17" s="92"/>
    </row>
    <row r="18" spans="1:33" s="9" customFormat="1" ht="12" x14ac:dyDescent="0.2">
      <c r="A18" s="43" t="s">
        <v>123</v>
      </c>
      <c r="B18" s="92">
        <v>18.657124</v>
      </c>
      <c r="C18" s="92">
        <v>16.482928000000001</v>
      </c>
      <c r="D18" s="92">
        <v>19.116102999999999</v>
      </c>
      <c r="E18" s="92">
        <v>113.56788899999999</v>
      </c>
      <c r="F18" s="92">
        <v>104.978387</v>
      </c>
      <c r="G18" s="93">
        <f>IF(AND(F18&gt;0,E18&gt;0),(E18/F18%)-100,"x  ")</f>
        <v>8.1821622959400173</v>
      </c>
      <c r="AA18" s="92"/>
      <c r="AB18" s="92"/>
      <c r="AC18" s="92"/>
      <c r="AD18" s="92"/>
      <c r="AE18" s="92"/>
      <c r="AF18" s="92"/>
      <c r="AG18" s="92"/>
    </row>
    <row r="19" spans="1:33" s="9" customFormat="1" ht="12" x14ac:dyDescent="0.2">
      <c r="A19" s="44" t="s">
        <v>27</v>
      </c>
      <c r="B19" s="92">
        <v>11.422178000000001</v>
      </c>
      <c r="C19" s="92">
        <v>11.942672</v>
      </c>
      <c r="D19" s="92">
        <v>14.518298</v>
      </c>
      <c r="E19" s="92">
        <v>87.810612000000006</v>
      </c>
      <c r="F19" s="92">
        <v>93.424826999999993</v>
      </c>
      <c r="G19" s="93">
        <f>IF(AND(F19&gt;0,E19&gt;0),(E19/F19%)-100,"x  ")</f>
        <v>-6.0093394660500508</v>
      </c>
      <c r="AA19" s="92"/>
      <c r="AB19" s="92"/>
      <c r="AC19" s="92"/>
      <c r="AD19" s="92"/>
      <c r="AE19" s="92"/>
      <c r="AF19" s="92"/>
      <c r="AG19" s="92"/>
    </row>
    <row r="20" spans="1:33" s="9" customFormat="1" ht="12" x14ac:dyDescent="0.2">
      <c r="A20" s="45"/>
      <c r="AA20" s="92"/>
      <c r="AB20" s="92"/>
      <c r="AC20" s="92"/>
      <c r="AD20" s="92"/>
      <c r="AE20" s="92"/>
      <c r="AF20" s="92"/>
      <c r="AG20" s="92"/>
    </row>
    <row r="21" spans="1:33" s="9" customFormat="1" ht="12" x14ac:dyDescent="0.2">
      <c r="A21" s="38" t="s">
        <v>29</v>
      </c>
      <c r="B21" s="92">
        <v>1511.561338</v>
      </c>
      <c r="C21" s="92">
        <v>1243.0956120000001</v>
      </c>
      <c r="D21" s="92">
        <v>1399.2544270000001</v>
      </c>
      <c r="E21" s="92">
        <v>8697.5065439999998</v>
      </c>
      <c r="F21" s="92">
        <v>8832.1143530000008</v>
      </c>
      <c r="G21" s="93">
        <f>IF(AND(F21&gt;0,E21&gt;0),(E21/F21%)-100,"x  ")</f>
        <v>-1.5240723072644471</v>
      </c>
      <c r="AA21" s="92"/>
      <c r="AB21" s="92"/>
      <c r="AC21" s="92"/>
      <c r="AD21" s="92"/>
      <c r="AE21" s="92"/>
      <c r="AF21" s="92"/>
      <c r="AG21" s="92"/>
    </row>
    <row r="22" spans="1:33" s="9" customFormat="1" ht="12" x14ac:dyDescent="0.2">
      <c r="A22" s="46" t="s">
        <v>23</v>
      </c>
      <c r="AA22" s="92"/>
      <c r="AB22" s="92"/>
      <c r="AC22" s="92"/>
      <c r="AD22" s="92"/>
      <c r="AE22" s="92"/>
      <c r="AF22" s="92"/>
      <c r="AG22" s="92"/>
    </row>
    <row r="23" spans="1:33" s="9" customFormat="1" ht="12" x14ac:dyDescent="0.2">
      <c r="A23" s="44" t="s">
        <v>30</v>
      </c>
      <c r="B23" s="92">
        <v>6.1867910000000004</v>
      </c>
      <c r="C23" s="92">
        <v>8.1860900000000001</v>
      </c>
      <c r="D23" s="92">
        <v>5.569598</v>
      </c>
      <c r="E23" s="92">
        <v>44.089191</v>
      </c>
      <c r="F23" s="92">
        <v>52.521715999999998</v>
      </c>
      <c r="G23" s="93">
        <f>IF(AND(F23&gt;0,E23&gt;0),(E23/F23%)-100,"x  ")</f>
        <v>-16.055311292570863</v>
      </c>
      <c r="AA23" s="92"/>
      <c r="AB23" s="92"/>
      <c r="AC23" s="92"/>
      <c r="AD23" s="92"/>
      <c r="AE23" s="92"/>
      <c r="AF23" s="92"/>
      <c r="AG23" s="92"/>
    </row>
    <row r="24" spans="1:33" s="9" customFormat="1" ht="12" x14ac:dyDescent="0.2">
      <c r="A24" s="44" t="s">
        <v>31</v>
      </c>
      <c r="B24" s="92">
        <v>88.725725999999995</v>
      </c>
      <c r="C24" s="92">
        <v>88.180064000000002</v>
      </c>
      <c r="D24" s="92">
        <v>115.83266500000001</v>
      </c>
      <c r="E24" s="92">
        <v>668.93283199999996</v>
      </c>
      <c r="F24" s="92">
        <v>892.70371399999999</v>
      </c>
      <c r="G24" s="93">
        <f>IF(AND(F24&gt;0,E24&gt;0),(E24/F24%)-100,"x  ")</f>
        <v>-25.066646244511986</v>
      </c>
      <c r="AA24" s="92"/>
      <c r="AB24" s="92"/>
      <c r="AC24" s="92"/>
      <c r="AD24" s="92"/>
      <c r="AE24" s="92"/>
      <c r="AF24" s="92"/>
      <c r="AG24" s="92"/>
    </row>
    <row r="25" spans="1:33" s="9" customFormat="1" ht="12" x14ac:dyDescent="0.2">
      <c r="A25" s="42" t="s">
        <v>32</v>
      </c>
      <c r="AA25" s="92"/>
      <c r="AB25" s="92"/>
      <c r="AC25" s="92"/>
      <c r="AD25" s="92"/>
      <c r="AE25" s="92"/>
      <c r="AF25" s="92"/>
      <c r="AG25" s="92"/>
    </row>
    <row r="26" spans="1:33" s="9" customFormat="1" ht="12" x14ac:dyDescent="0.2">
      <c r="A26" s="42" t="s">
        <v>33</v>
      </c>
      <c r="B26" s="92">
        <v>4.0979869999999998</v>
      </c>
      <c r="C26" s="92">
        <v>3.3023899999999999</v>
      </c>
      <c r="D26" s="92">
        <v>4.6913299999999998</v>
      </c>
      <c r="E26" s="92">
        <v>23.813086999999999</v>
      </c>
      <c r="F26" s="92">
        <v>28.614056000000001</v>
      </c>
      <c r="G26" s="93">
        <f>IF(AND(F26&gt;0,E26&gt;0),(E26/F26%)-100,"x  ")</f>
        <v>-16.778358859715652</v>
      </c>
      <c r="AA26" s="92"/>
      <c r="AB26" s="92"/>
      <c r="AC26" s="92"/>
      <c r="AD26" s="92"/>
      <c r="AE26" s="92"/>
      <c r="AF26" s="92"/>
      <c r="AG26" s="92"/>
    </row>
    <row r="27" spans="1:33" s="9" customFormat="1" ht="12" x14ac:dyDescent="0.2">
      <c r="A27" s="42" t="s">
        <v>34</v>
      </c>
      <c r="B27" s="92">
        <v>14.864843</v>
      </c>
      <c r="C27" s="92">
        <v>19.050694</v>
      </c>
      <c r="D27" s="92">
        <v>18.317387</v>
      </c>
      <c r="E27" s="92">
        <v>145.39667</v>
      </c>
      <c r="F27" s="92">
        <v>247.95260300000001</v>
      </c>
      <c r="G27" s="93">
        <f>IF(AND(F27&gt;0,E27&gt;0),(E27/F27%)-100,"x  ")</f>
        <v>-41.361103597690409</v>
      </c>
      <c r="AA27" s="92"/>
      <c r="AB27" s="92"/>
      <c r="AC27" s="92"/>
      <c r="AD27" s="92"/>
      <c r="AE27" s="92"/>
      <c r="AF27" s="92"/>
      <c r="AG27" s="92"/>
    </row>
    <row r="28" spans="1:33" s="9" customFormat="1" ht="12" x14ac:dyDescent="0.2">
      <c r="A28" s="42" t="s">
        <v>124</v>
      </c>
      <c r="B28" s="92">
        <v>7.3283199999999997</v>
      </c>
      <c r="C28" s="92">
        <v>7.3061309999999997</v>
      </c>
      <c r="D28" s="92">
        <v>9.0650929999999992</v>
      </c>
      <c r="E28" s="92">
        <v>47.881664999999998</v>
      </c>
      <c r="F28" s="92">
        <v>50.875616999999998</v>
      </c>
      <c r="G28" s="93">
        <f>IF(AND(F28&gt;0,E28&gt;0),(E28/F28%)-100,"x  ")</f>
        <v>-5.8848465660868499</v>
      </c>
      <c r="AA28" s="92"/>
      <c r="AB28" s="92"/>
      <c r="AC28" s="92"/>
      <c r="AD28" s="92"/>
      <c r="AE28" s="92"/>
      <c r="AF28" s="92"/>
      <c r="AG28" s="92"/>
    </row>
    <row r="29" spans="1:33" s="9" customFormat="1" ht="12" x14ac:dyDescent="0.2">
      <c r="A29" s="42" t="s">
        <v>125</v>
      </c>
      <c r="B29" s="92">
        <v>6.8314979999999998</v>
      </c>
      <c r="C29" s="92">
        <v>10.462301</v>
      </c>
      <c r="D29" s="92">
        <v>9.6614950000000004</v>
      </c>
      <c r="E29" s="92">
        <v>73.419405999999995</v>
      </c>
      <c r="F29" s="92">
        <v>84.854425000000006</v>
      </c>
      <c r="G29" s="93">
        <f>IF(AND(F29&gt;0,E29&gt;0),(E29/F29%)-100,"x  ")</f>
        <v>-13.476043235223159</v>
      </c>
      <c r="AA29" s="92"/>
      <c r="AB29" s="92"/>
      <c r="AC29" s="92"/>
      <c r="AD29" s="92"/>
      <c r="AE29" s="92"/>
      <c r="AF29" s="92"/>
      <c r="AG29" s="92"/>
    </row>
    <row r="30" spans="1:33" s="9" customFormat="1" ht="12" x14ac:dyDescent="0.2">
      <c r="A30" s="46" t="s">
        <v>35</v>
      </c>
      <c r="B30" s="92">
        <v>1416.648821</v>
      </c>
      <c r="C30" s="92">
        <v>1146.729458</v>
      </c>
      <c r="D30" s="92">
        <v>1277.8521639999999</v>
      </c>
      <c r="E30" s="92">
        <v>7984.4845210000003</v>
      </c>
      <c r="F30" s="92">
        <v>7886.8889230000004</v>
      </c>
      <c r="G30" s="93">
        <f>IF(AND(F30&gt;0,E30&gt;0),(E30/F30%)-100,"x  ")</f>
        <v>1.2374410106802429</v>
      </c>
      <c r="AA30" s="92"/>
      <c r="AB30" s="92"/>
      <c r="AC30" s="92"/>
      <c r="AD30" s="92"/>
      <c r="AE30" s="92"/>
      <c r="AF30" s="92"/>
      <c r="AG30" s="92"/>
    </row>
    <row r="31" spans="1:33" s="9" customFormat="1" ht="12" x14ac:dyDescent="0.2">
      <c r="A31" s="47" t="s">
        <v>23</v>
      </c>
      <c r="AA31" s="92"/>
      <c r="AB31" s="92"/>
      <c r="AC31" s="92"/>
      <c r="AD31" s="92"/>
      <c r="AE31" s="92"/>
      <c r="AF31" s="92"/>
      <c r="AG31" s="92"/>
    </row>
    <row r="32" spans="1:33" s="9" customFormat="1" ht="12" x14ac:dyDescent="0.2">
      <c r="A32" s="42" t="s">
        <v>36</v>
      </c>
      <c r="B32" s="92">
        <v>150.705949</v>
      </c>
      <c r="C32" s="92">
        <v>135.09072800000001</v>
      </c>
      <c r="D32" s="92">
        <v>196.39228</v>
      </c>
      <c r="E32" s="92">
        <v>1069.1170959999999</v>
      </c>
      <c r="F32" s="92">
        <v>1093.8831009999999</v>
      </c>
      <c r="G32" s="93">
        <f>IF(AND(F32&gt;0,E32&gt;0),(E32/F32%)-100,"x  ")</f>
        <v>-2.2640449402097431</v>
      </c>
      <c r="AA32" s="92"/>
      <c r="AB32" s="92"/>
      <c r="AC32" s="92"/>
      <c r="AD32" s="92"/>
      <c r="AE32" s="92"/>
      <c r="AF32" s="92"/>
      <c r="AG32" s="92"/>
    </row>
    <row r="33" spans="1:33" s="9" customFormat="1" ht="12" x14ac:dyDescent="0.2">
      <c r="A33" s="48" t="s">
        <v>32</v>
      </c>
      <c r="AA33" s="92"/>
      <c r="AB33" s="92"/>
      <c r="AC33" s="92"/>
      <c r="AD33" s="92"/>
      <c r="AE33" s="92"/>
      <c r="AF33" s="92"/>
      <c r="AG33" s="92"/>
    </row>
    <row r="34" spans="1:33" s="9" customFormat="1" ht="12" x14ac:dyDescent="0.2">
      <c r="A34" s="48" t="s">
        <v>126</v>
      </c>
      <c r="B34" s="92">
        <v>12.475852</v>
      </c>
      <c r="C34" s="92">
        <v>12.835734</v>
      </c>
      <c r="D34" s="92">
        <v>11.776755</v>
      </c>
      <c r="E34" s="92">
        <v>85.591596999999993</v>
      </c>
      <c r="F34" s="92">
        <v>109.640241</v>
      </c>
      <c r="G34" s="93">
        <f>IF(AND(F34&gt;0,E34&gt;0),(E34/F34%)-100,"x  ")</f>
        <v>-21.934140038966177</v>
      </c>
      <c r="AA34" s="92"/>
      <c r="AB34" s="92"/>
      <c r="AC34" s="92"/>
      <c r="AD34" s="92"/>
      <c r="AE34" s="92"/>
      <c r="AF34" s="92"/>
      <c r="AG34" s="92"/>
    </row>
    <row r="35" spans="1:33" s="9" customFormat="1" ht="12" x14ac:dyDescent="0.2">
      <c r="A35" s="49" t="s">
        <v>37</v>
      </c>
      <c r="B35" s="92">
        <v>45.684579999999997</v>
      </c>
      <c r="C35" s="92">
        <v>30.532890999999999</v>
      </c>
      <c r="D35" s="92">
        <v>29.831336</v>
      </c>
      <c r="E35" s="92">
        <v>285.8322</v>
      </c>
      <c r="F35" s="92">
        <v>333.15412800000001</v>
      </c>
      <c r="G35" s="93">
        <f>IF(AND(F35&gt;0,E35&gt;0),(E35/F35%)-100,"x  ")</f>
        <v>-14.204214813150998</v>
      </c>
      <c r="AA35" s="92"/>
      <c r="AB35" s="92"/>
      <c r="AC35" s="92"/>
      <c r="AD35" s="92"/>
      <c r="AE35" s="92"/>
      <c r="AF35" s="92"/>
      <c r="AG35" s="92"/>
    </row>
    <row r="36" spans="1:33" s="9" customFormat="1" ht="12" x14ac:dyDescent="0.2">
      <c r="A36" s="49" t="s">
        <v>38</v>
      </c>
      <c r="B36" s="92">
        <v>28.186906</v>
      </c>
      <c r="C36" s="92">
        <v>46.052545000000002</v>
      </c>
      <c r="D36" s="92">
        <v>113.31345</v>
      </c>
      <c r="E36" s="92">
        <v>345.91320000000002</v>
      </c>
      <c r="F36" s="92">
        <v>289.44093099999998</v>
      </c>
      <c r="G36" s="93">
        <f>IF(AND(F36&gt;0,E36&gt;0),(E36/F36%)-100,"x  ")</f>
        <v>19.510809616626076</v>
      </c>
      <c r="AA36" s="92"/>
      <c r="AB36" s="92"/>
      <c r="AC36" s="92"/>
      <c r="AD36" s="92"/>
      <c r="AE36" s="92"/>
      <c r="AF36" s="92"/>
      <c r="AG36" s="92"/>
    </row>
    <row r="37" spans="1:33" s="9" customFormat="1" ht="12" x14ac:dyDescent="0.2">
      <c r="A37" s="47" t="s">
        <v>39</v>
      </c>
      <c r="B37" s="92">
        <v>1265.9428720000001</v>
      </c>
      <c r="C37" s="92">
        <v>1011.63873</v>
      </c>
      <c r="D37" s="92">
        <v>1081.4598840000001</v>
      </c>
      <c r="E37" s="92">
        <v>6915.3674250000004</v>
      </c>
      <c r="F37" s="92">
        <v>6793.0058220000001</v>
      </c>
      <c r="G37" s="93">
        <f>IF(AND(F37&gt;0,E37&gt;0),(E37/F37%)-100,"x  ")</f>
        <v>1.8012880631386565</v>
      </c>
      <c r="AA37" s="92"/>
      <c r="AB37" s="92"/>
      <c r="AC37" s="92"/>
      <c r="AD37" s="92"/>
      <c r="AE37" s="92"/>
      <c r="AF37" s="92"/>
      <c r="AG37" s="92"/>
    </row>
    <row r="38" spans="1:33" s="9" customFormat="1" ht="12" x14ac:dyDescent="0.2">
      <c r="A38" s="48" t="s">
        <v>32</v>
      </c>
      <c r="AA38" s="92"/>
      <c r="AB38" s="92"/>
      <c r="AC38" s="92"/>
      <c r="AD38" s="92"/>
      <c r="AE38" s="92"/>
      <c r="AF38" s="92"/>
      <c r="AG38" s="92"/>
    </row>
    <row r="39" spans="1:33" s="9" customFormat="1" ht="12" x14ac:dyDescent="0.2">
      <c r="A39" s="48" t="s">
        <v>127</v>
      </c>
      <c r="B39" s="92">
        <v>1.077315</v>
      </c>
      <c r="C39" s="92">
        <v>1.5224880000000001</v>
      </c>
      <c r="D39" s="92">
        <v>1.5705020000000001</v>
      </c>
      <c r="E39" s="92">
        <v>14.826765</v>
      </c>
      <c r="F39" s="92">
        <v>16.342320000000001</v>
      </c>
      <c r="G39" s="93">
        <f t="shared" ref="G39:G50" si="0">IF(AND(F39&gt;0,E39&gt;0),(E39/F39%)-100,"x  ")</f>
        <v>-9.2738056775292677</v>
      </c>
      <c r="AA39" s="92"/>
      <c r="AB39" s="92"/>
      <c r="AC39" s="92"/>
      <c r="AD39" s="92"/>
      <c r="AE39" s="92"/>
      <c r="AF39" s="92"/>
      <c r="AG39" s="92"/>
    </row>
    <row r="40" spans="1:33" s="9" customFormat="1" ht="12" x14ac:dyDescent="0.2">
      <c r="A40" s="49" t="s">
        <v>40</v>
      </c>
      <c r="B40" s="92">
        <v>20.380806</v>
      </c>
      <c r="C40" s="92">
        <v>19.147887000000001</v>
      </c>
      <c r="D40" s="92">
        <v>19.254847000000002</v>
      </c>
      <c r="E40" s="92">
        <v>135.74850599999999</v>
      </c>
      <c r="F40" s="92">
        <v>147.10919000000001</v>
      </c>
      <c r="G40" s="93">
        <f t="shared" si="0"/>
        <v>-7.722620184367841</v>
      </c>
      <c r="AA40" s="92"/>
      <c r="AB40" s="92"/>
      <c r="AC40" s="92"/>
      <c r="AD40" s="92"/>
      <c r="AE40" s="92"/>
      <c r="AF40" s="92"/>
      <c r="AG40" s="92"/>
    </row>
    <row r="41" spans="1:33" s="9" customFormat="1" ht="12" x14ac:dyDescent="0.2">
      <c r="A41" s="49" t="s">
        <v>41</v>
      </c>
      <c r="B41" s="92">
        <v>25.982745999999999</v>
      </c>
      <c r="C41" s="92">
        <v>37.704801000000003</v>
      </c>
      <c r="D41" s="92">
        <v>31.160292999999999</v>
      </c>
      <c r="E41" s="92">
        <v>189.78976900000001</v>
      </c>
      <c r="F41" s="92">
        <v>204.314322</v>
      </c>
      <c r="G41" s="93">
        <f t="shared" si="0"/>
        <v>-7.1089255309277917</v>
      </c>
      <c r="AA41" s="92"/>
      <c r="AB41" s="92"/>
      <c r="AC41" s="92"/>
      <c r="AD41" s="92"/>
      <c r="AE41" s="92"/>
      <c r="AF41" s="92"/>
      <c r="AG41" s="92"/>
    </row>
    <row r="42" spans="1:33" s="9" customFormat="1" ht="12" x14ac:dyDescent="0.2">
      <c r="A42" s="49" t="s">
        <v>128</v>
      </c>
      <c r="B42" s="92">
        <v>119.055571</v>
      </c>
      <c r="C42" s="92">
        <v>83.458447000000007</v>
      </c>
      <c r="D42" s="92">
        <v>101.596362</v>
      </c>
      <c r="E42" s="92">
        <v>680.464697</v>
      </c>
      <c r="F42" s="92">
        <v>722.35509300000001</v>
      </c>
      <c r="G42" s="93">
        <f t="shared" si="0"/>
        <v>-5.7991417802601433</v>
      </c>
      <c r="AA42" s="92"/>
      <c r="AB42" s="92"/>
      <c r="AC42" s="92"/>
      <c r="AD42" s="92"/>
      <c r="AE42" s="92"/>
      <c r="AF42" s="92"/>
      <c r="AG42" s="92"/>
    </row>
    <row r="43" spans="1:33" s="9" customFormat="1" ht="12" x14ac:dyDescent="0.2">
      <c r="A43" s="49" t="s">
        <v>42</v>
      </c>
      <c r="B43" s="92">
        <v>41.103239000000002</v>
      </c>
      <c r="C43" s="92">
        <v>37.624113999999999</v>
      </c>
      <c r="D43" s="92">
        <v>43.371324999999999</v>
      </c>
      <c r="E43" s="92">
        <v>259.95659000000001</v>
      </c>
      <c r="F43" s="92">
        <v>280.80598400000002</v>
      </c>
      <c r="G43" s="93">
        <f t="shared" si="0"/>
        <v>-7.4248396358960917</v>
      </c>
      <c r="AA43" s="92"/>
      <c r="AB43" s="92"/>
      <c r="AC43" s="92"/>
      <c r="AD43" s="92"/>
      <c r="AE43" s="92"/>
      <c r="AF43" s="92"/>
      <c r="AG43" s="92"/>
    </row>
    <row r="44" spans="1:33" s="9" customFormat="1" ht="12" x14ac:dyDescent="0.2">
      <c r="A44" s="49" t="s">
        <v>43</v>
      </c>
      <c r="B44" s="92">
        <v>148.210161</v>
      </c>
      <c r="C44" s="92">
        <v>243.46639300000001</v>
      </c>
      <c r="D44" s="92">
        <v>246.87944999999999</v>
      </c>
      <c r="E44" s="92">
        <v>1225.3178190000001</v>
      </c>
      <c r="F44" s="92">
        <v>1170.057182</v>
      </c>
      <c r="G44" s="93">
        <f t="shared" si="0"/>
        <v>4.7229005428215061</v>
      </c>
      <c r="AA44" s="92"/>
      <c r="AB44" s="92"/>
      <c r="AC44" s="92"/>
      <c r="AD44" s="92"/>
      <c r="AE44" s="92"/>
      <c r="AF44" s="92"/>
      <c r="AG44" s="92"/>
    </row>
    <row r="45" spans="1:33" s="9" customFormat="1" ht="12" x14ac:dyDescent="0.2">
      <c r="A45" s="49" t="s">
        <v>130</v>
      </c>
      <c r="B45" s="92">
        <v>261.31656600000002</v>
      </c>
      <c r="C45" s="92">
        <v>214.75977800000001</v>
      </c>
      <c r="D45" s="92">
        <v>248.232868</v>
      </c>
      <c r="E45" s="92">
        <v>1486.2927299999999</v>
      </c>
      <c r="F45" s="92">
        <v>1626.7975289999999</v>
      </c>
      <c r="G45" s="93">
        <f t="shared" si="0"/>
        <v>-8.6368952801624346</v>
      </c>
      <c r="AA45" s="92"/>
      <c r="AB45" s="92"/>
      <c r="AC45" s="92"/>
      <c r="AD45" s="92"/>
      <c r="AE45" s="92"/>
      <c r="AF45" s="92"/>
      <c r="AG45" s="92"/>
    </row>
    <row r="46" spans="1:33" s="9" customFormat="1" ht="12" x14ac:dyDescent="0.2">
      <c r="A46" s="49" t="s">
        <v>131</v>
      </c>
      <c r="B46" s="92">
        <v>11.613237</v>
      </c>
      <c r="C46" s="92">
        <v>13.071927000000001</v>
      </c>
      <c r="D46" s="92">
        <v>12.026899999999999</v>
      </c>
      <c r="E46" s="92">
        <v>72.167439999999999</v>
      </c>
      <c r="F46" s="92">
        <v>66.633589999999998</v>
      </c>
      <c r="G46" s="93">
        <f t="shared" si="0"/>
        <v>8.3048954738893741</v>
      </c>
      <c r="AA46" s="92"/>
      <c r="AB46" s="92"/>
      <c r="AC46" s="92"/>
      <c r="AD46" s="92"/>
      <c r="AE46" s="92"/>
      <c r="AF46" s="92"/>
      <c r="AG46" s="92"/>
    </row>
    <row r="47" spans="1:33" s="9" customFormat="1" ht="12" x14ac:dyDescent="0.2">
      <c r="A47" s="49" t="s">
        <v>132</v>
      </c>
      <c r="B47" s="92">
        <v>85.480856000000003</v>
      </c>
      <c r="C47" s="92">
        <v>76.352473000000003</v>
      </c>
      <c r="D47" s="92">
        <v>89.912128999999993</v>
      </c>
      <c r="E47" s="92">
        <v>488.80827599999998</v>
      </c>
      <c r="F47" s="92">
        <v>423.289334</v>
      </c>
      <c r="G47" s="93">
        <f t="shared" si="0"/>
        <v>15.478524200186897</v>
      </c>
      <c r="AA47" s="92"/>
      <c r="AB47" s="92"/>
      <c r="AC47" s="92"/>
      <c r="AD47" s="92"/>
      <c r="AE47" s="92"/>
      <c r="AF47" s="92"/>
      <c r="AG47" s="92"/>
    </row>
    <row r="48" spans="1:33" s="9" customFormat="1" ht="12" x14ac:dyDescent="0.2">
      <c r="A48" s="49" t="s">
        <v>129</v>
      </c>
      <c r="B48" s="92">
        <v>50.536633000000002</v>
      </c>
      <c r="C48" s="92">
        <v>45.305686000000001</v>
      </c>
      <c r="D48" s="92">
        <v>47.963894000000003</v>
      </c>
      <c r="E48" s="92">
        <v>336.19049799999999</v>
      </c>
      <c r="F48" s="92">
        <v>306.474695</v>
      </c>
      <c r="G48" s="93">
        <f t="shared" si="0"/>
        <v>9.6960054075590136</v>
      </c>
      <c r="AA48" s="92"/>
      <c r="AB48" s="92"/>
      <c r="AC48" s="92"/>
      <c r="AD48" s="92"/>
      <c r="AE48" s="92"/>
      <c r="AF48" s="92"/>
      <c r="AG48" s="92"/>
    </row>
    <row r="49" spans="1:33" s="9" customFormat="1" ht="12" x14ac:dyDescent="0.2">
      <c r="A49" s="49" t="s">
        <v>45</v>
      </c>
      <c r="B49" s="92">
        <v>45.927563999999997</v>
      </c>
      <c r="C49" s="92">
        <v>46.497025999999998</v>
      </c>
      <c r="D49" s="92">
        <v>68.762150000000005</v>
      </c>
      <c r="E49" s="92">
        <v>365.73147299999999</v>
      </c>
      <c r="F49" s="92">
        <v>394.51624199999998</v>
      </c>
      <c r="G49" s="93">
        <f t="shared" si="0"/>
        <v>-7.2962189982535648</v>
      </c>
      <c r="AA49" s="92"/>
      <c r="AB49" s="92"/>
      <c r="AC49" s="92"/>
      <c r="AD49" s="92"/>
      <c r="AE49" s="92"/>
      <c r="AF49" s="92"/>
      <c r="AG49" s="92"/>
    </row>
    <row r="50" spans="1:33" s="9" customFormat="1" ht="12" x14ac:dyDescent="0.2">
      <c r="A50" s="49" t="s">
        <v>44</v>
      </c>
      <c r="B50" s="92">
        <v>0.28130300000000003</v>
      </c>
      <c r="C50" s="92">
        <v>0.15751799999999999</v>
      </c>
      <c r="D50" s="92">
        <v>1.296438</v>
      </c>
      <c r="E50" s="92">
        <v>214.776893</v>
      </c>
      <c r="F50" s="92">
        <v>163.42293100000001</v>
      </c>
      <c r="G50" s="93">
        <f t="shared" si="0"/>
        <v>31.423963384918125</v>
      </c>
      <c r="AA50" s="92"/>
      <c r="AB50" s="92"/>
      <c r="AC50" s="92"/>
      <c r="AD50" s="92"/>
      <c r="AE50" s="92"/>
      <c r="AF50" s="92"/>
      <c r="AG50" s="92"/>
    </row>
    <row r="51" spans="1:33" s="9" customFormat="1" ht="12" x14ac:dyDescent="0.2">
      <c r="A51" s="50"/>
      <c r="AA51" s="92"/>
      <c r="AB51" s="92"/>
      <c r="AC51" s="92"/>
      <c r="AD51" s="92"/>
      <c r="AE51" s="92"/>
      <c r="AF51" s="92"/>
      <c r="AG51" s="92"/>
    </row>
    <row r="52" spans="1:33" s="9" customFormat="1" ht="12" x14ac:dyDescent="0.2">
      <c r="A52" s="51" t="s">
        <v>167</v>
      </c>
      <c r="B52" s="92">
        <v>35.549793999999999</v>
      </c>
      <c r="C52" s="92">
        <v>43.806300999999998</v>
      </c>
      <c r="D52" s="92">
        <v>70.447147999999999</v>
      </c>
      <c r="E52" s="92">
        <v>299.22990700000003</v>
      </c>
      <c r="F52" s="92">
        <v>212.483228</v>
      </c>
      <c r="G52" s="93">
        <f>IF(AND(F52&gt;0,E52&gt;0),(E52/F52%)-100,"x  ")</f>
        <v>40.825188800313214</v>
      </c>
      <c r="AA52" s="92"/>
      <c r="AB52" s="92"/>
      <c r="AC52" s="92"/>
      <c r="AD52" s="92"/>
      <c r="AE52" s="92"/>
      <c r="AF52" s="92"/>
      <c r="AG52" s="92"/>
    </row>
    <row r="53" spans="1:33" x14ac:dyDescent="0.2">
      <c r="A53" s="45"/>
      <c r="B53" s="9"/>
      <c r="C53" s="9"/>
      <c r="D53" s="9"/>
      <c r="E53" s="9"/>
      <c r="F53" s="9"/>
      <c r="G53" s="9"/>
      <c r="AA53" s="92"/>
      <c r="AB53" s="92"/>
      <c r="AC53" s="92"/>
      <c r="AD53" s="92"/>
      <c r="AE53" s="92"/>
      <c r="AF53" s="92"/>
      <c r="AG53" s="92"/>
    </row>
    <row r="54" spans="1:33" x14ac:dyDescent="0.2">
      <c r="A54" s="52" t="s">
        <v>46</v>
      </c>
      <c r="B54" s="94">
        <v>1761.847888</v>
      </c>
      <c r="C54" s="95">
        <v>1491.565083</v>
      </c>
      <c r="D54" s="95">
        <v>1680.6689040000001</v>
      </c>
      <c r="E54" s="95">
        <v>10347.580250000001</v>
      </c>
      <c r="F54" s="95">
        <v>10500.022681</v>
      </c>
      <c r="G54" s="96">
        <f>IF(AND(F54&gt;0,E54&gt;0),(E54/F54%)-100,"x  ")</f>
        <v>-1.4518295401003911</v>
      </c>
      <c r="AA54" s="92"/>
      <c r="AB54" s="92"/>
      <c r="AC54" s="92"/>
      <c r="AD54" s="92"/>
      <c r="AE54" s="92"/>
      <c r="AF54" s="92"/>
      <c r="AG54" s="92"/>
    </row>
    <row r="55" spans="1:33" ht="7.5" customHeight="1" x14ac:dyDescent="0.2"/>
    <row r="56" spans="1:33" x14ac:dyDescent="0.2">
      <c r="A56" s="36" t="s">
        <v>159</v>
      </c>
    </row>
    <row r="57" spans="1:33" x14ac:dyDescent="0.2">
      <c r="A57" s="35" t="s">
        <v>118</v>
      </c>
      <c r="B57" s="35"/>
      <c r="C57" s="35"/>
      <c r="D57" s="35"/>
      <c r="E57" s="35"/>
      <c r="F57" s="35"/>
      <c r="G57" s="35"/>
    </row>
    <row r="58" spans="1:33" x14ac:dyDescent="0.2">
      <c r="A58" s="121" t="s">
        <v>119</v>
      </c>
      <c r="B58" s="121"/>
      <c r="C58" s="121"/>
      <c r="D58" s="121"/>
      <c r="E58" s="121"/>
      <c r="F58" s="121"/>
      <c r="G58" s="121"/>
    </row>
  </sheetData>
  <mergeCells count="7">
    <mergeCell ref="A58:G58"/>
    <mergeCell ref="A1:G1"/>
    <mergeCell ref="B4:D4"/>
    <mergeCell ref="B5:F5"/>
    <mergeCell ref="E3:G3"/>
    <mergeCell ref="G4:G5"/>
    <mergeCell ref="A3:A5"/>
  </mergeCells>
  <conditionalFormatting sqref="A6:G54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33" s="109" customFormat="1" x14ac:dyDescent="0.2">
      <c r="A1" s="140" t="s">
        <v>164</v>
      </c>
      <c r="B1" s="153"/>
      <c r="C1" s="153"/>
      <c r="D1" s="153"/>
      <c r="E1" s="153"/>
      <c r="F1" s="153"/>
      <c r="G1" s="153"/>
    </row>
    <row r="2" spans="1:33" ht="9.75" customHeight="1" x14ac:dyDescent="0.2">
      <c r="A2" s="70"/>
      <c r="B2" s="71"/>
      <c r="C2" s="71"/>
      <c r="D2" s="71"/>
      <c r="E2" s="71"/>
      <c r="F2" s="71"/>
      <c r="G2" s="71"/>
    </row>
    <row r="3" spans="1:33" x14ac:dyDescent="0.2">
      <c r="A3" s="135" t="s">
        <v>47</v>
      </c>
      <c r="B3" s="97" t="s">
        <v>102</v>
      </c>
      <c r="C3" s="97" t="s">
        <v>103</v>
      </c>
      <c r="D3" s="97" t="s">
        <v>104</v>
      </c>
      <c r="E3" s="136" t="s">
        <v>172</v>
      </c>
      <c r="F3" s="136"/>
      <c r="G3" s="137"/>
    </row>
    <row r="4" spans="1:33" ht="24" customHeight="1" x14ac:dyDescent="0.2">
      <c r="A4" s="135"/>
      <c r="B4" s="133" t="s">
        <v>174</v>
      </c>
      <c r="C4" s="134"/>
      <c r="D4" s="134"/>
      <c r="E4" s="98" t="s">
        <v>174</v>
      </c>
      <c r="F4" s="106" t="s">
        <v>187</v>
      </c>
      <c r="G4" s="138" t="s">
        <v>160</v>
      </c>
    </row>
    <row r="5" spans="1:33" ht="17.25" customHeight="1" x14ac:dyDescent="0.2">
      <c r="A5" s="135"/>
      <c r="B5" s="134" t="s">
        <v>114</v>
      </c>
      <c r="C5" s="134"/>
      <c r="D5" s="134"/>
      <c r="E5" s="134"/>
      <c r="F5" s="134"/>
      <c r="G5" s="139"/>
    </row>
    <row r="6" spans="1:33" ht="12" customHeight="1" x14ac:dyDescent="0.2">
      <c r="A6" s="73"/>
      <c r="B6" s="9"/>
      <c r="C6" s="9"/>
      <c r="D6" s="9"/>
      <c r="E6" s="9"/>
      <c r="F6" s="9"/>
      <c r="G6" s="9"/>
    </row>
    <row r="7" spans="1:33" ht="12.75" customHeight="1" x14ac:dyDescent="0.2">
      <c r="A7" s="61" t="s">
        <v>48</v>
      </c>
      <c r="B7" s="92">
        <v>992.36417500000005</v>
      </c>
      <c r="C7" s="92">
        <v>1037.165182</v>
      </c>
      <c r="D7" s="92">
        <v>1179.656622</v>
      </c>
      <c r="E7" s="92">
        <v>6915.9768869999998</v>
      </c>
      <c r="F7" s="92">
        <v>7432.0165489999999</v>
      </c>
      <c r="G7" s="93">
        <f>IF(AND(F7&gt;0,E7&gt;0),(E7/F7%)-100,"x  ")</f>
        <v>-6.9434676120229284</v>
      </c>
      <c r="AA7" s="107"/>
      <c r="AB7" s="107"/>
      <c r="AC7" s="107"/>
      <c r="AD7" s="107"/>
      <c r="AE7" s="107"/>
      <c r="AF7" s="107"/>
      <c r="AG7" s="107"/>
    </row>
    <row r="8" spans="1:33" ht="12.75" customHeight="1" x14ac:dyDescent="0.2">
      <c r="A8" s="54" t="s">
        <v>23</v>
      </c>
      <c r="B8" s="9"/>
      <c r="C8" s="9"/>
      <c r="D8" s="9"/>
      <c r="E8" s="9"/>
      <c r="F8" s="9"/>
      <c r="G8" s="9"/>
      <c r="AA8" s="107"/>
      <c r="AB8" s="107"/>
      <c r="AC8" s="107"/>
      <c r="AD8" s="107"/>
      <c r="AE8" s="107"/>
      <c r="AF8" s="107"/>
      <c r="AG8" s="107"/>
    </row>
    <row r="9" spans="1:33" ht="12.75" customHeight="1" x14ac:dyDescent="0.2">
      <c r="A9" s="54" t="s">
        <v>49</v>
      </c>
      <c r="B9" s="92">
        <v>775.00869999999998</v>
      </c>
      <c r="C9" s="92">
        <v>832.09115699999995</v>
      </c>
      <c r="D9" s="92">
        <v>960.22705099999996</v>
      </c>
      <c r="E9" s="92">
        <f>SUM(E11,E31)</f>
        <v>5574.5784199999998</v>
      </c>
      <c r="F9" s="92">
        <v>6541.1686449999997</v>
      </c>
      <c r="G9" s="93">
        <f>IF(AND(F9&gt;0,E9&gt;0),(E9/F9%)-100,"x  ")</f>
        <v>-14.777026514044252</v>
      </c>
      <c r="AA9" s="107"/>
      <c r="AB9" s="107"/>
      <c r="AC9" s="107"/>
      <c r="AD9" s="107"/>
      <c r="AE9" s="107"/>
      <c r="AF9" s="107"/>
      <c r="AG9" s="107"/>
    </row>
    <row r="10" spans="1:33" ht="12.75" customHeight="1" x14ac:dyDescent="0.2">
      <c r="A10" s="55" t="s">
        <v>23</v>
      </c>
      <c r="B10" s="9"/>
      <c r="C10" s="9"/>
      <c r="D10" s="9"/>
      <c r="E10" s="9"/>
      <c r="F10" s="9"/>
      <c r="G10" s="9"/>
      <c r="AA10" s="107"/>
      <c r="AB10" s="107"/>
      <c r="AC10" s="107"/>
      <c r="AD10" s="107"/>
      <c r="AE10" s="107"/>
      <c r="AF10" s="107"/>
      <c r="AG10" s="107"/>
    </row>
    <row r="11" spans="1:33" ht="12.75" customHeight="1" x14ac:dyDescent="0.2">
      <c r="A11" s="55" t="s">
        <v>50</v>
      </c>
      <c r="B11" s="92">
        <f>SUM(B13:B30)</f>
        <v>477.67259800000005</v>
      </c>
      <c r="C11" s="92">
        <f>SUM(C13:C30)</f>
        <v>536.86391400000002</v>
      </c>
      <c r="D11" s="92">
        <f>SUM(D13:D30)</f>
        <v>621.38251700000012</v>
      </c>
      <c r="E11" s="92">
        <f>SUM(E13:E30)</f>
        <v>3471.7441280000003</v>
      </c>
      <c r="F11" s="92">
        <f>SUM(F13:F30)</f>
        <v>3791.2900490000002</v>
      </c>
      <c r="G11" s="93">
        <f>IF(AND(F11&gt;0,E11&gt;0),(E11/F11%)-100,"x  ")</f>
        <v>-8.4284219057384888</v>
      </c>
      <c r="AA11" s="107"/>
      <c r="AB11" s="107"/>
      <c r="AC11" s="107"/>
      <c r="AD11" s="107"/>
      <c r="AE11" s="107"/>
      <c r="AF11" s="107"/>
      <c r="AG11" s="107"/>
    </row>
    <row r="12" spans="1:33" ht="12.75" customHeight="1" x14ac:dyDescent="0.2">
      <c r="A12" s="56" t="s">
        <v>23</v>
      </c>
      <c r="B12" s="9"/>
      <c r="C12" s="9"/>
      <c r="D12" s="9"/>
      <c r="E12" s="9"/>
      <c r="F12" s="9"/>
      <c r="G12" s="9"/>
      <c r="AA12" s="107"/>
      <c r="AB12" s="107"/>
      <c r="AC12" s="107"/>
      <c r="AD12" s="107"/>
      <c r="AE12" s="107"/>
      <c r="AF12" s="107"/>
      <c r="AG12" s="107"/>
    </row>
    <row r="13" spans="1:33" ht="12.75" customHeight="1" x14ac:dyDescent="0.2">
      <c r="A13" s="57" t="s">
        <v>51</v>
      </c>
      <c r="B13" s="92">
        <v>66.373829999999998</v>
      </c>
      <c r="C13" s="92">
        <v>99.761679000000001</v>
      </c>
      <c r="D13" s="92">
        <v>88.442249000000004</v>
      </c>
      <c r="E13" s="92">
        <v>557.86163399999998</v>
      </c>
      <c r="F13" s="92">
        <v>601.220009</v>
      </c>
      <c r="G13" s="93">
        <f t="shared" ref="G13:G31" si="0">IF(AND(F13&gt;0,E13&gt;0),(E13/F13%)-100,"x  ")</f>
        <v>-7.2117318703543134</v>
      </c>
      <c r="AA13" s="107"/>
      <c r="AB13" s="107"/>
      <c r="AC13" s="107"/>
      <c r="AD13" s="107"/>
      <c r="AE13" s="107"/>
      <c r="AF13" s="107"/>
      <c r="AG13" s="107"/>
    </row>
    <row r="14" spans="1:33" ht="12.75" customHeight="1" x14ac:dyDescent="0.2">
      <c r="A14" s="57" t="s">
        <v>52</v>
      </c>
      <c r="B14" s="92">
        <v>74.097583999999998</v>
      </c>
      <c r="C14" s="92">
        <v>50.275756000000001</v>
      </c>
      <c r="D14" s="92">
        <v>81.842924999999994</v>
      </c>
      <c r="E14" s="92">
        <v>468.37632300000001</v>
      </c>
      <c r="F14" s="92">
        <v>442.21605499999998</v>
      </c>
      <c r="G14" s="93">
        <f t="shared" si="0"/>
        <v>5.9157209929883692</v>
      </c>
      <c r="AA14" s="107"/>
      <c r="AB14" s="107"/>
      <c r="AC14" s="107"/>
      <c r="AD14" s="107"/>
      <c r="AE14" s="107"/>
      <c r="AF14" s="107"/>
      <c r="AG14" s="107"/>
    </row>
    <row r="15" spans="1:33" ht="12.75" customHeight="1" x14ac:dyDescent="0.2">
      <c r="A15" s="57" t="s">
        <v>53</v>
      </c>
      <c r="B15" s="92">
        <v>4.7987590000000004</v>
      </c>
      <c r="C15" s="92">
        <v>4.1702009999999996</v>
      </c>
      <c r="D15" s="92">
        <v>5.0151260000000004</v>
      </c>
      <c r="E15" s="92">
        <v>35.460991</v>
      </c>
      <c r="F15" s="92">
        <v>45.178727000000002</v>
      </c>
      <c r="G15" s="93">
        <f t="shared" si="0"/>
        <v>-21.50953921300173</v>
      </c>
      <c r="AA15" s="107"/>
      <c r="AB15" s="107"/>
      <c r="AC15" s="107"/>
      <c r="AD15" s="107"/>
      <c r="AE15" s="107"/>
      <c r="AF15" s="107"/>
      <c r="AG15" s="107"/>
    </row>
    <row r="16" spans="1:33" ht="12.75" customHeight="1" x14ac:dyDescent="0.2">
      <c r="A16" s="57" t="s">
        <v>54</v>
      </c>
      <c r="B16" s="92">
        <v>97.600638000000004</v>
      </c>
      <c r="C16" s="92">
        <v>93.29195</v>
      </c>
      <c r="D16" s="92">
        <v>104.362244</v>
      </c>
      <c r="E16" s="92">
        <v>641.30172300000004</v>
      </c>
      <c r="F16" s="92">
        <v>770.64854800000001</v>
      </c>
      <c r="G16" s="93">
        <f t="shared" si="0"/>
        <v>-16.78415217101012</v>
      </c>
      <c r="AA16" s="107"/>
      <c r="AB16" s="107"/>
      <c r="AC16" s="107"/>
      <c r="AD16" s="107"/>
      <c r="AE16" s="107"/>
      <c r="AF16" s="107"/>
      <c r="AG16" s="107"/>
    </row>
    <row r="17" spans="1:33" ht="12.75" customHeight="1" x14ac:dyDescent="0.2">
      <c r="A17" s="57" t="s">
        <v>55</v>
      </c>
      <c r="B17" s="92">
        <v>74.497512999999998</v>
      </c>
      <c r="C17" s="92">
        <v>142.71878599999999</v>
      </c>
      <c r="D17" s="92">
        <v>163.75388599999999</v>
      </c>
      <c r="E17" s="92">
        <v>732.862481</v>
      </c>
      <c r="F17" s="92">
        <v>861.48344699999996</v>
      </c>
      <c r="G17" s="93">
        <f t="shared" si="0"/>
        <v>-14.93017265136146</v>
      </c>
      <c r="AA17" s="107"/>
      <c r="AB17" s="107"/>
      <c r="AC17" s="107"/>
      <c r="AD17" s="107"/>
      <c r="AE17" s="107"/>
      <c r="AF17" s="107"/>
      <c r="AG17" s="107"/>
    </row>
    <row r="18" spans="1:33" ht="12.75" customHeight="1" x14ac:dyDescent="0.2">
      <c r="A18" s="57" t="s">
        <v>56</v>
      </c>
      <c r="B18" s="92">
        <v>9.8550679999999993</v>
      </c>
      <c r="C18" s="92">
        <v>4.6283589999999997</v>
      </c>
      <c r="D18" s="92">
        <v>6.9419129999999996</v>
      </c>
      <c r="E18" s="92">
        <v>42.381177000000001</v>
      </c>
      <c r="F18" s="92">
        <v>47.654192999999999</v>
      </c>
      <c r="G18" s="93">
        <f t="shared" si="0"/>
        <v>-11.065166920358934</v>
      </c>
      <c r="AA18" s="107"/>
      <c r="AB18" s="107"/>
      <c r="AC18" s="107"/>
      <c r="AD18" s="107"/>
      <c r="AE18" s="107"/>
      <c r="AF18" s="107"/>
      <c r="AG18" s="107"/>
    </row>
    <row r="19" spans="1:33" ht="12.75" customHeight="1" x14ac:dyDescent="0.2">
      <c r="A19" s="57" t="s">
        <v>57</v>
      </c>
      <c r="B19" s="92">
        <v>13.997659000000001</v>
      </c>
      <c r="C19" s="92">
        <v>11.866038</v>
      </c>
      <c r="D19" s="92">
        <v>16.477474000000001</v>
      </c>
      <c r="E19" s="92">
        <v>89.617435999999998</v>
      </c>
      <c r="F19" s="92">
        <v>77.182739999999995</v>
      </c>
      <c r="G19" s="93">
        <f t="shared" si="0"/>
        <v>16.110721127547436</v>
      </c>
      <c r="AA19" s="107"/>
      <c r="AB19" s="107"/>
      <c r="AC19" s="107"/>
      <c r="AD19" s="107"/>
      <c r="AE19" s="107"/>
      <c r="AF19" s="107"/>
      <c r="AG19" s="107"/>
    </row>
    <row r="20" spans="1:33" ht="12.75" customHeight="1" x14ac:dyDescent="0.2">
      <c r="A20" s="57" t="s">
        <v>58</v>
      </c>
      <c r="B20" s="92">
        <v>9.0004179999999998</v>
      </c>
      <c r="C20" s="92">
        <v>9.4992350000000005</v>
      </c>
      <c r="D20" s="92">
        <v>10.34862</v>
      </c>
      <c r="E20" s="92">
        <v>61.133254999999998</v>
      </c>
      <c r="F20" s="92">
        <v>68.423796999999993</v>
      </c>
      <c r="G20" s="93">
        <f t="shared" si="0"/>
        <v>-10.654980167207029</v>
      </c>
      <c r="AA20" s="107"/>
      <c r="AB20" s="107"/>
      <c r="AC20" s="107"/>
      <c r="AD20" s="107"/>
      <c r="AE20" s="107"/>
      <c r="AF20" s="107"/>
      <c r="AG20" s="107"/>
    </row>
    <row r="21" spans="1:33" ht="12.75" customHeight="1" x14ac:dyDescent="0.2">
      <c r="A21" s="57" t="s">
        <v>59</v>
      </c>
      <c r="B21" s="92">
        <v>45.415202000000001</v>
      </c>
      <c r="C21" s="92">
        <v>39.394533000000003</v>
      </c>
      <c r="D21" s="92">
        <v>46.730248000000003</v>
      </c>
      <c r="E21" s="92">
        <v>295.87763799999999</v>
      </c>
      <c r="F21" s="92">
        <v>299.97740499999998</v>
      </c>
      <c r="G21" s="93">
        <f t="shared" si="0"/>
        <v>-1.3666919346808726</v>
      </c>
      <c r="AA21" s="107"/>
      <c r="AB21" s="107"/>
      <c r="AC21" s="107"/>
      <c r="AD21" s="107"/>
      <c r="AE21" s="107"/>
      <c r="AF21" s="107"/>
      <c r="AG21" s="107"/>
    </row>
    <row r="22" spans="1:33" ht="12.75" customHeight="1" x14ac:dyDescent="0.2">
      <c r="A22" s="57" t="s">
        <v>60</v>
      </c>
      <c r="B22" s="92">
        <v>20.006717999999999</v>
      </c>
      <c r="C22" s="92">
        <v>20.46763</v>
      </c>
      <c r="D22" s="92">
        <v>23.792151</v>
      </c>
      <c r="E22" s="92">
        <v>132.86938499999999</v>
      </c>
      <c r="F22" s="92">
        <v>133.67091199999999</v>
      </c>
      <c r="G22" s="93">
        <f t="shared" si="0"/>
        <v>-0.59962709014807558</v>
      </c>
      <c r="AA22" s="107"/>
      <c r="AB22" s="107"/>
      <c r="AC22" s="107"/>
      <c r="AD22" s="107"/>
      <c r="AE22" s="107"/>
      <c r="AF22" s="107"/>
      <c r="AG22" s="107"/>
    </row>
    <row r="23" spans="1:33" ht="12.75" customHeight="1" x14ac:dyDescent="0.2">
      <c r="A23" s="57" t="s">
        <v>61</v>
      </c>
      <c r="B23" s="92">
        <v>40.968612999999998</v>
      </c>
      <c r="C23" s="92">
        <v>40.209387</v>
      </c>
      <c r="D23" s="92">
        <v>46.183787000000002</v>
      </c>
      <c r="E23" s="92">
        <v>261.59731199999999</v>
      </c>
      <c r="F23" s="92">
        <v>280.79201699999999</v>
      </c>
      <c r="G23" s="93">
        <f t="shared" si="0"/>
        <v>-6.8359154954180923</v>
      </c>
      <c r="AA23" s="107"/>
      <c r="AB23" s="107"/>
      <c r="AC23" s="107"/>
      <c r="AD23" s="107"/>
      <c r="AE23" s="107"/>
      <c r="AF23" s="107"/>
      <c r="AG23" s="107"/>
    </row>
    <row r="24" spans="1:33" ht="12.75" customHeight="1" x14ac:dyDescent="0.2">
      <c r="A24" s="57" t="s">
        <v>70</v>
      </c>
      <c r="B24" s="92">
        <v>2.7671039999999998</v>
      </c>
      <c r="C24" s="92">
        <v>3.27813</v>
      </c>
      <c r="D24" s="92">
        <v>7.3692570000000002</v>
      </c>
      <c r="E24" s="92">
        <v>27.419768999999999</v>
      </c>
      <c r="F24" s="92">
        <v>25.635311000000002</v>
      </c>
      <c r="G24" s="93">
        <f t="shared" si="0"/>
        <v>6.9609375911218621</v>
      </c>
      <c r="AA24" s="107"/>
      <c r="AB24" s="107"/>
      <c r="AC24" s="107"/>
      <c r="AD24" s="107"/>
      <c r="AE24" s="107"/>
      <c r="AF24" s="107"/>
      <c r="AG24" s="107"/>
    </row>
    <row r="25" spans="1:33" ht="12.75" customHeight="1" x14ac:dyDescent="0.2">
      <c r="A25" s="57" t="s">
        <v>71</v>
      </c>
      <c r="B25" s="92">
        <v>2.7302460000000002</v>
      </c>
      <c r="C25" s="92">
        <v>2.7521369999999998</v>
      </c>
      <c r="D25" s="92">
        <v>1.948156</v>
      </c>
      <c r="E25" s="92">
        <v>15.154184000000001</v>
      </c>
      <c r="F25" s="92">
        <v>15.982295000000001</v>
      </c>
      <c r="G25" s="93">
        <f t="shared" si="0"/>
        <v>-5.1814273231723007</v>
      </c>
      <c r="AA25" s="107"/>
      <c r="AB25" s="107"/>
      <c r="AC25" s="107"/>
      <c r="AD25" s="107"/>
      <c r="AE25" s="107"/>
      <c r="AF25" s="107"/>
      <c r="AG25" s="107"/>
    </row>
    <row r="26" spans="1:33" ht="12.75" customHeight="1" x14ac:dyDescent="0.2">
      <c r="A26" s="57" t="s">
        <v>72</v>
      </c>
      <c r="B26" s="92">
        <v>3.6066829999999999</v>
      </c>
      <c r="C26" s="92">
        <v>3.487854</v>
      </c>
      <c r="D26" s="92">
        <v>3.2281029999999999</v>
      </c>
      <c r="E26" s="92">
        <v>23.497494</v>
      </c>
      <c r="F26" s="92">
        <v>30.03359</v>
      </c>
      <c r="G26" s="93">
        <f t="shared" si="0"/>
        <v>-21.762619786712136</v>
      </c>
      <c r="AA26" s="107"/>
      <c r="AB26" s="107"/>
      <c r="AC26" s="107"/>
      <c r="AD26" s="107"/>
      <c r="AE26" s="107"/>
      <c r="AF26" s="107"/>
      <c r="AG26" s="107"/>
    </row>
    <row r="27" spans="1:33" ht="12.75" customHeight="1" x14ac:dyDescent="0.2">
      <c r="A27" s="57" t="s">
        <v>64</v>
      </c>
      <c r="B27" s="92">
        <v>3.145187</v>
      </c>
      <c r="C27" s="92">
        <v>3.2980309999999999</v>
      </c>
      <c r="D27" s="92">
        <v>3.2954140000000001</v>
      </c>
      <c r="E27" s="92">
        <v>24.626353000000002</v>
      </c>
      <c r="F27" s="92">
        <v>27.433737000000001</v>
      </c>
      <c r="G27" s="93">
        <f t="shared" si="0"/>
        <v>-10.233326943390907</v>
      </c>
      <c r="AA27" s="107"/>
      <c r="AB27" s="107"/>
      <c r="AC27" s="107"/>
      <c r="AD27" s="107"/>
      <c r="AE27" s="107"/>
      <c r="AF27" s="107"/>
      <c r="AG27" s="107"/>
    </row>
    <row r="28" spans="1:33" ht="12.75" customHeight="1" x14ac:dyDescent="0.2">
      <c r="A28" s="57" t="s">
        <v>65</v>
      </c>
      <c r="B28" s="92">
        <v>6.2013410000000002</v>
      </c>
      <c r="C28" s="92">
        <v>5.9617240000000002</v>
      </c>
      <c r="D28" s="92">
        <v>9.7745460000000008</v>
      </c>
      <c r="E28" s="92">
        <v>49.103118000000002</v>
      </c>
      <c r="F28" s="92">
        <v>51.162295999999998</v>
      </c>
      <c r="G28" s="93">
        <f t="shared" si="0"/>
        <v>-4.024795916117597</v>
      </c>
      <c r="AA28" s="107"/>
      <c r="AB28" s="107"/>
      <c r="AC28" s="107"/>
      <c r="AD28" s="107"/>
      <c r="AE28" s="107"/>
      <c r="AF28" s="107"/>
      <c r="AG28" s="107"/>
    </row>
    <row r="29" spans="1:33" ht="12.75" customHeight="1" x14ac:dyDescent="0.2">
      <c r="A29" s="57" t="s">
        <v>62</v>
      </c>
      <c r="B29" s="92">
        <v>0.78912599999999999</v>
      </c>
      <c r="C29" s="92">
        <v>0.65212800000000004</v>
      </c>
      <c r="D29" s="92">
        <v>0.64731300000000003</v>
      </c>
      <c r="E29" s="92">
        <v>4.2306809999999997</v>
      </c>
      <c r="F29" s="92">
        <v>2.858533</v>
      </c>
      <c r="G29" s="93">
        <f t="shared" si="0"/>
        <v>48.001824712186277</v>
      </c>
      <c r="AA29" s="107"/>
      <c r="AB29" s="107"/>
      <c r="AC29" s="107"/>
      <c r="AD29" s="107"/>
      <c r="AE29" s="107"/>
      <c r="AF29" s="107"/>
      <c r="AG29" s="107"/>
    </row>
    <row r="30" spans="1:33" ht="12.75" customHeight="1" x14ac:dyDescent="0.2">
      <c r="A30" s="57" t="s">
        <v>63</v>
      </c>
      <c r="B30" s="92">
        <v>1.8209090000000001</v>
      </c>
      <c r="C30" s="92">
        <v>1.1503559999999999</v>
      </c>
      <c r="D30" s="92">
        <v>1.2291049999999999</v>
      </c>
      <c r="E30" s="92">
        <v>8.3731740000000006</v>
      </c>
      <c r="F30" s="92">
        <v>9.7364370000000005</v>
      </c>
      <c r="G30" s="93">
        <f t="shared" si="0"/>
        <v>-14.001662004283503</v>
      </c>
      <c r="AA30" s="107"/>
      <c r="AB30" s="107"/>
      <c r="AC30" s="107"/>
      <c r="AD30" s="107"/>
      <c r="AE30" s="107"/>
      <c r="AF30" s="107"/>
      <c r="AG30" s="107"/>
    </row>
    <row r="31" spans="1:33" ht="12.75" customHeight="1" x14ac:dyDescent="0.2">
      <c r="A31" s="58" t="s">
        <v>66</v>
      </c>
      <c r="B31" s="92">
        <f>B9-B11</f>
        <v>297.33610199999993</v>
      </c>
      <c r="C31" s="92">
        <f>C9-C11</f>
        <v>295.22724299999993</v>
      </c>
      <c r="D31" s="92">
        <f>D9-D11</f>
        <v>338.84453399999984</v>
      </c>
      <c r="E31" s="92">
        <f>SUM(E33:E41)</f>
        <v>2102.834292</v>
      </c>
      <c r="F31" s="92">
        <f>F9-F11</f>
        <v>2749.8785959999996</v>
      </c>
      <c r="G31" s="93">
        <f t="shared" si="0"/>
        <v>-23.529922555170131</v>
      </c>
      <c r="AA31" s="107"/>
      <c r="AB31" s="107"/>
      <c r="AC31" s="107"/>
      <c r="AD31" s="107"/>
      <c r="AE31" s="107"/>
      <c r="AF31" s="107"/>
      <c r="AG31" s="107"/>
    </row>
    <row r="32" spans="1:33" ht="12.75" customHeight="1" x14ac:dyDescent="0.2">
      <c r="A32" s="56" t="s">
        <v>23</v>
      </c>
      <c r="B32" s="9"/>
      <c r="C32" s="9"/>
      <c r="D32" s="9"/>
      <c r="E32" s="9"/>
      <c r="F32" s="9"/>
      <c r="G32" s="9"/>
      <c r="AA32" s="107"/>
      <c r="AB32" s="107"/>
      <c r="AC32" s="107"/>
      <c r="AD32" s="107"/>
      <c r="AE32" s="107"/>
      <c r="AF32" s="107"/>
      <c r="AG32" s="107"/>
    </row>
    <row r="33" spans="1:33" ht="12.75" customHeight="1" x14ac:dyDescent="0.2">
      <c r="A33" s="57" t="s">
        <v>184</v>
      </c>
      <c r="B33" s="105">
        <v>0</v>
      </c>
      <c r="C33" s="105">
        <v>0</v>
      </c>
      <c r="D33" s="105">
        <v>0</v>
      </c>
      <c r="E33" s="92">
        <v>95.033766</v>
      </c>
      <c r="F33" s="92">
        <v>603.97339599999998</v>
      </c>
      <c r="G33" s="104" t="s">
        <v>183</v>
      </c>
      <c r="AA33" s="107"/>
      <c r="AB33" s="107"/>
      <c r="AC33" s="107"/>
      <c r="AD33" s="107"/>
      <c r="AE33" s="107"/>
      <c r="AF33" s="107"/>
      <c r="AG33" s="107"/>
    </row>
    <row r="34" spans="1:33" ht="12.75" customHeight="1" x14ac:dyDescent="0.2">
      <c r="A34" s="57" t="s">
        <v>67</v>
      </c>
      <c r="B34" s="92">
        <v>119.50684800000001</v>
      </c>
      <c r="C34" s="92">
        <v>118.225167</v>
      </c>
      <c r="D34" s="92">
        <v>135.08696499999999</v>
      </c>
      <c r="E34" s="92">
        <v>771.19860300000005</v>
      </c>
      <c r="F34" s="92">
        <v>863.94125799999995</v>
      </c>
      <c r="G34" s="93">
        <f t="shared" ref="G34:G42" si="1">IF(AND(F34&gt;0,E34&gt;0),(E34/F34%)-100,"x  ")</f>
        <v>-10.734833432390602</v>
      </c>
      <c r="AA34" s="107"/>
      <c r="AB34" s="107"/>
      <c r="AC34" s="107"/>
      <c r="AD34" s="107"/>
      <c r="AE34" s="107"/>
      <c r="AF34" s="107"/>
      <c r="AG34" s="107"/>
    </row>
    <row r="35" spans="1:33" ht="12.75" customHeight="1" x14ac:dyDescent="0.2">
      <c r="A35" s="57" t="s">
        <v>68</v>
      </c>
      <c r="B35" s="92">
        <v>66.911927000000006</v>
      </c>
      <c r="C35" s="92">
        <v>60.790345000000002</v>
      </c>
      <c r="D35" s="92">
        <v>65.648493999999999</v>
      </c>
      <c r="E35" s="92">
        <v>466.47115700000001</v>
      </c>
      <c r="F35" s="92">
        <v>502.15007800000001</v>
      </c>
      <c r="G35" s="93">
        <f t="shared" si="1"/>
        <v>-7.1052306000040062</v>
      </c>
      <c r="AA35" s="107"/>
      <c r="AB35" s="107"/>
      <c r="AC35" s="107"/>
      <c r="AD35" s="107"/>
      <c r="AE35" s="107"/>
      <c r="AF35" s="107"/>
      <c r="AG35" s="107"/>
    </row>
    <row r="36" spans="1:33" ht="12.75" customHeight="1" x14ac:dyDescent="0.2">
      <c r="A36" s="57" t="s">
        <v>69</v>
      </c>
      <c r="B36" s="92">
        <v>46.166913000000001</v>
      </c>
      <c r="C36" s="92">
        <v>39.729205</v>
      </c>
      <c r="D36" s="92">
        <v>47.934285000000003</v>
      </c>
      <c r="E36" s="92">
        <v>266.52311200000003</v>
      </c>
      <c r="F36" s="92">
        <v>297.92283300000003</v>
      </c>
      <c r="G36" s="93">
        <f t="shared" si="1"/>
        <v>-10.539548340022662</v>
      </c>
      <c r="AA36" s="107"/>
      <c r="AB36" s="107"/>
      <c r="AC36" s="107"/>
      <c r="AD36" s="107"/>
      <c r="AE36" s="107"/>
      <c r="AF36" s="107"/>
      <c r="AG36" s="107"/>
    </row>
    <row r="37" spans="1:33" ht="12.75" customHeight="1" x14ac:dyDescent="0.2">
      <c r="A37" s="57" t="s">
        <v>73</v>
      </c>
      <c r="B37" s="92">
        <v>22.977098999999999</v>
      </c>
      <c r="C37" s="92">
        <v>34.052985999999997</v>
      </c>
      <c r="D37" s="92">
        <v>39.639279999999999</v>
      </c>
      <c r="E37" s="92">
        <v>200.18868699999999</v>
      </c>
      <c r="F37" s="92">
        <v>205.62539899999999</v>
      </c>
      <c r="G37" s="93">
        <f t="shared" si="1"/>
        <v>-2.6439885473486839</v>
      </c>
      <c r="AA37" s="107"/>
      <c r="AB37" s="107"/>
      <c r="AC37" s="107"/>
      <c r="AD37" s="107"/>
      <c r="AE37" s="107"/>
      <c r="AF37" s="107"/>
      <c r="AG37" s="107"/>
    </row>
    <row r="38" spans="1:33" ht="12.75" customHeight="1" x14ac:dyDescent="0.2">
      <c r="A38" s="57" t="s">
        <v>158</v>
      </c>
      <c r="B38" s="92">
        <v>6.723052</v>
      </c>
      <c r="C38" s="92">
        <v>7.6276250000000001</v>
      </c>
      <c r="D38" s="92">
        <v>10.452470999999999</v>
      </c>
      <c r="E38" s="92">
        <v>50.926366999999999</v>
      </c>
      <c r="F38" s="92">
        <v>40.565317999999998</v>
      </c>
      <c r="G38" s="93">
        <f t="shared" si="1"/>
        <v>25.541643726298403</v>
      </c>
      <c r="AA38" s="107"/>
      <c r="AB38" s="107"/>
      <c r="AC38" s="107"/>
      <c r="AD38" s="107"/>
      <c r="AE38" s="107"/>
      <c r="AF38" s="107"/>
      <c r="AG38" s="107"/>
    </row>
    <row r="39" spans="1:33" ht="12.75" customHeight="1" x14ac:dyDescent="0.2">
      <c r="A39" s="57" t="s">
        <v>74</v>
      </c>
      <c r="B39" s="92">
        <v>22.186875000000001</v>
      </c>
      <c r="C39" s="92">
        <v>24.320091999999999</v>
      </c>
      <c r="D39" s="92">
        <v>25.552513999999999</v>
      </c>
      <c r="E39" s="92">
        <v>162.20360299999999</v>
      </c>
      <c r="F39" s="92">
        <v>142.31951100000001</v>
      </c>
      <c r="G39" s="93">
        <f t="shared" si="1"/>
        <v>13.971444856917742</v>
      </c>
      <c r="AA39" s="107"/>
      <c r="AB39" s="107"/>
      <c r="AC39" s="107"/>
      <c r="AD39" s="107"/>
      <c r="AE39" s="107"/>
      <c r="AF39" s="107"/>
      <c r="AG39" s="107"/>
    </row>
    <row r="40" spans="1:33" ht="12.75" customHeight="1" x14ac:dyDescent="0.2">
      <c r="A40" s="57" t="s">
        <v>75</v>
      </c>
      <c r="B40" s="92">
        <v>9.1919559999999993</v>
      </c>
      <c r="C40" s="92">
        <v>8.2127230000000004</v>
      </c>
      <c r="D40" s="92">
        <v>10.910372000000001</v>
      </c>
      <c r="E40" s="92">
        <v>63.369816999999998</v>
      </c>
      <c r="F40" s="92">
        <v>66.085188000000002</v>
      </c>
      <c r="G40" s="93">
        <f t="shared" si="1"/>
        <v>-4.1088950219828462</v>
      </c>
      <c r="AA40" s="107"/>
      <c r="AB40" s="107"/>
      <c r="AC40" s="107"/>
      <c r="AD40" s="107"/>
      <c r="AE40" s="107"/>
      <c r="AF40" s="107"/>
      <c r="AG40" s="107"/>
    </row>
    <row r="41" spans="1:33" ht="12.75" customHeight="1" x14ac:dyDescent="0.2">
      <c r="A41" s="57" t="s">
        <v>76</v>
      </c>
      <c r="B41" s="92">
        <v>3.6714319999999998</v>
      </c>
      <c r="C41" s="92">
        <v>2.2690999999999999</v>
      </c>
      <c r="D41" s="92">
        <v>3.6201530000000002</v>
      </c>
      <c r="E41" s="92">
        <v>26.919180000000001</v>
      </c>
      <c r="F41" s="92">
        <v>27.295615000000002</v>
      </c>
      <c r="G41" s="93">
        <f t="shared" si="1"/>
        <v>-1.3791042993535712</v>
      </c>
      <c r="AA41" s="107"/>
      <c r="AB41" s="107"/>
      <c r="AC41" s="107"/>
      <c r="AD41" s="107"/>
      <c r="AE41" s="107"/>
      <c r="AF41" s="107"/>
      <c r="AG41" s="107"/>
    </row>
    <row r="42" spans="1:33" ht="12.75" customHeight="1" x14ac:dyDescent="0.2">
      <c r="A42" s="60" t="s">
        <v>77</v>
      </c>
      <c r="B42" s="92">
        <f>B7-B9</f>
        <v>217.35547500000007</v>
      </c>
      <c r="C42" s="92">
        <f>C7-C9</f>
        <v>205.07402500000001</v>
      </c>
      <c r="D42" s="92">
        <f>D7-D9</f>
        <v>219.42957100000001</v>
      </c>
      <c r="E42" s="92">
        <f>E7-E9</f>
        <v>1341.398467</v>
      </c>
      <c r="F42" s="92">
        <f>F7-F9</f>
        <v>890.8479040000002</v>
      </c>
      <c r="G42" s="93">
        <f t="shared" si="1"/>
        <v>50.575475451755665</v>
      </c>
      <c r="AA42" s="107"/>
      <c r="AB42" s="107"/>
      <c r="AC42" s="107"/>
      <c r="AD42" s="107"/>
      <c r="AE42" s="107"/>
      <c r="AF42" s="107"/>
      <c r="AG42" s="107"/>
    </row>
    <row r="43" spans="1:33" ht="12.75" customHeight="1" x14ac:dyDescent="0.2">
      <c r="A43" s="58" t="s">
        <v>32</v>
      </c>
      <c r="B43" s="9"/>
      <c r="C43" s="9"/>
      <c r="D43" s="9"/>
      <c r="E43" s="9"/>
      <c r="F43" s="9"/>
      <c r="G43" s="9"/>
      <c r="AA43" s="107"/>
      <c r="AB43" s="107"/>
      <c r="AC43" s="107"/>
      <c r="AD43" s="107"/>
      <c r="AE43" s="107"/>
      <c r="AF43" s="107"/>
      <c r="AG43" s="107"/>
    </row>
    <row r="44" spans="1:33" ht="12.75" customHeight="1" x14ac:dyDescent="0.2">
      <c r="A44" s="58" t="s">
        <v>78</v>
      </c>
      <c r="B44" s="92">
        <v>15.216575000000001</v>
      </c>
      <c r="C44" s="92">
        <v>18.045397999999999</v>
      </c>
      <c r="D44" s="92">
        <v>22.157751000000001</v>
      </c>
      <c r="E44" s="92">
        <v>113.55107</v>
      </c>
      <c r="F44" s="92">
        <v>121.590001</v>
      </c>
      <c r="G44" s="93">
        <f>IF(AND(F44&gt;0,E44&gt;0),(E44/F44%)-100,"x  ")</f>
        <v>-6.6115066484784393</v>
      </c>
      <c r="AA44" s="107"/>
      <c r="AB44" s="107"/>
      <c r="AC44" s="107"/>
      <c r="AD44" s="107"/>
      <c r="AE44" s="107"/>
      <c r="AF44" s="107"/>
      <c r="AG44" s="107"/>
    </row>
    <row r="45" spans="1:33" ht="12.75" customHeight="1" x14ac:dyDescent="0.2">
      <c r="A45" s="58" t="s">
        <v>79</v>
      </c>
      <c r="B45" s="92">
        <v>25.559885000000001</v>
      </c>
      <c r="C45" s="92">
        <v>25.366637999999998</v>
      </c>
      <c r="D45" s="92">
        <v>24.846532</v>
      </c>
      <c r="E45" s="92">
        <v>159.112866</v>
      </c>
      <c r="F45" s="92">
        <v>150.78519499999999</v>
      </c>
      <c r="G45" s="93">
        <f>IF(AND(F45&gt;0,E45&gt;0),(E45/F45%)-100,"x  ")</f>
        <v>5.522870464835762</v>
      </c>
      <c r="AA45" s="107"/>
      <c r="AB45" s="107"/>
      <c r="AC45" s="107"/>
      <c r="AD45" s="107"/>
      <c r="AE45" s="107"/>
      <c r="AF45" s="107"/>
      <c r="AG45" s="107"/>
    </row>
    <row r="46" spans="1:33" ht="12.75" customHeight="1" x14ac:dyDescent="0.2">
      <c r="A46" s="58" t="s">
        <v>80</v>
      </c>
      <c r="B46" s="92">
        <v>42.603749000000001</v>
      </c>
      <c r="C46" s="92">
        <v>39.381441000000002</v>
      </c>
      <c r="D46" s="92">
        <v>38.215851999999998</v>
      </c>
      <c r="E46" s="92">
        <v>253.205434</v>
      </c>
      <c r="F46" s="92">
        <v>296.159672</v>
      </c>
      <c r="G46" s="93">
        <f>IF(AND(F46&gt;0,E46&gt;0),(E46/F46%)-100,"x  ")</f>
        <v>-14.503743102470764</v>
      </c>
      <c r="AA46" s="107"/>
      <c r="AB46" s="107"/>
      <c r="AC46" s="107"/>
      <c r="AD46" s="107"/>
      <c r="AE46" s="107"/>
      <c r="AF46" s="107"/>
      <c r="AG46" s="107"/>
    </row>
    <row r="47" spans="1:33" ht="12.75" customHeight="1" x14ac:dyDescent="0.2">
      <c r="A47" s="58" t="s">
        <v>81</v>
      </c>
      <c r="B47" s="92">
        <v>31.349506000000002</v>
      </c>
      <c r="C47" s="92">
        <v>28.544218999999998</v>
      </c>
      <c r="D47" s="92">
        <v>29.918545999999999</v>
      </c>
      <c r="E47" s="92">
        <v>287.51760000000002</v>
      </c>
      <c r="F47" s="92">
        <v>234.97293500000001</v>
      </c>
      <c r="G47" s="93">
        <f>IF(AND(F47&gt;0,E47&gt;0),(E47/F47%)-100,"x  ")</f>
        <v>22.362007352038233</v>
      </c>
      <c r="AA47" s="107"/>
      <c r="AB47" s="107"/>
      <c r="AC47" s="107"/>
      <c r="AD47" s="107"/>
      <c r="AE47" s="107"/>
      <c r="AF47" s="107"/>
      <c r="AG47" s="107"/>
    </row>
    <row r="48" spans="1:33" ht="12.75" customHeight="1" x14ac:dyDescent="0.2">
      <c r="A48" s="58" t="s">
        <v>184</v>
      </c>
      <c r="B48" s="92">
        <v>85.543746999999996</v>
      </c>
      <c r="C48" s="92">
        <v>81.157037000000003</v>
      </c>
      <c r="D48" s="92">
        <v>92.025879000000003</v>
      </c>
      <c r="E48" s="92">
        <v>444.28010399999999</v>
      </c>
      <c r="F48" s="105">
        <v>0</v>
      </c>
      <c r="G48" s="104" t="str">
        <f t="shared" ref="G48" si="2">IF(AND(F48&gt;0,E48&gt;0),(E48/F48%)-100,"x  ")</f>
        <v xml:space="preserve">x  </v>
      </c>
      <c r="AA48" s="107"/>
      <c r="AB48" s="107"/>
      <c r="AC48" s="107"/>
      <c r="AD48" s="107"/>
      <c r="AE48" s="107"/>
      <c r="AF48" s="107"/>
      <c r="AG48" s="107"/>
    </row>
    <row r="49" spans="1:33" ht="12.75" customHeight="1" x14ac:dyDescent="0.2">
      <c r="A49" s="59" t="s">
        <v>82</v>
      </c>
      <c r="B49" s="92">
        <v>309.261822</v>
      </c>
      <c r="C49" s="92">
        <v>28.788101999999999</v>
      </c>
      <c r="D49" s="92">
        <v>21.543337000000001</v>
      </c>
      <c r="E49" s="92">
        <v>450.86470700000001</v>
      </c>
      <c r="F49" s="92">
        <v>201.16270399999999</v>
      </c>
      <c r="G49" s="93">
        <f>IF(AND(F49&gt;0,E49&gt;0),(E49/F49%)-100,"x  ")</f>
        <v>124.12937290801182</v>
      </c>
      <c r="AA49" s="107"/>
      <c r="AB49" s="107"/>
      <c r="AC49" s="107"/>
      <c r="AD49" s="107"/>
      <c r="AE49" s="107"/>
      <c r="AF49" s="107"/>
      <c r="AG49" s="107"/>
    </row>
    <row r="50" spans="1:33" ht="12.75" customHeight="1" x14ac:dyDescent="0.2">
      <c r="A50" s="60" t="s">
        <v>32</v>
      </c>
      <c r="B50" s="9"/>
      <c r="C50" s="9"/>
      <c r="D50" s="9"/>
      <c r="E50" s="9"/>
      <c r="F50" s="9"/>
      <c r="G50" s="9"/>
      <c r="AA50" s="107"/>
      <c r="AB50" s="107"/>
      <c r="AC50" s="107"/>
      <c r="AD50" s="107"/>
      <c r="AE50" s="107"/>
      <c r="AF50" s="107"/>
      <c r="AG50" s="107"/>
    </row>
    <row r="51" spans="1:33" ht="12.75" customHeight="1" x14ac:dyDescent="0.2">
      <c r="A51" s="60" t="s">
        <v>83</v>
      </c>
      <c r="B51" s="92">
        <v>293.88437800000003</v>
      </c>
      <c r="C51" s="92">
        <v>4.3789910000000001</v>
      </c>
      <c r="D51" s="92">
        <v>3.1007370000000001</v>
      </c>
      <c r="E51" s="92">
        <v>316.52184899999997</v>
      </c>
      <c r="F51" s="92">
        <v>29.893191000000002</v>
      </c>
      <c r="G51" s="104" t="s">
        <v>183</v>
      </c>
      <c r="AA51" s="107"/>
      <c r="AB51" s="107"/>
      <c r="AC51" s="107"/>
      <c r="AD51" s="107"/>
      <c r="AE51" s="107"/>
      <c r="AF51" s="107"/>
      <c r="AG51" s="107"/>
    </row>
    <row r="52" spans="1:33" ht="12.75" customHeight="1" x14ac:dyDescent="0.2">
      <c r="A52" s="60" t="s">
        <v>133</v>
      </c>
      <c r="B52" s="92">
        <v>0.83374199999999998</v>
      </c>
      <c r="C52" s="92">
        <v>2.877621</v>
      </c>
      <c r="D52" s="92">
        <v>0.84307200000000004</v>
      </c>
      <c r="E52" s="92">
        <v>15.120086000000001</v>
      </c>
      <c r="F52" s="92">
        <v>12.79322</v>
      </c>
      <c r="G52" s="93">
        <f>IF(AND(F52&gt;0,E52&gt;0),(E52/F52%)-100,"x  ")</f>
        <v>18.18827472676935</v>
      </c>
      <c r="AA52" s="107"/>
      <c r="AB52" s="107"/>
      <c r="AC52" s="107"/>
      <c r="AD52" s="107"/>
      <c r="AE52" s="107"/>
      <c r="AF52" s="107"/>
      <c r="AG52" s="107"/>
    </row>
    <row r="53" spans="1:33" ht="12.75" customHeight="1" x14ac:dyDescent="0.2">
      <c r="A53" s="60" t="s">
        <v>84</v>
      </c>
      <c r="B53" s="92">
        <v>5.7792690000000002</v>
      </c>
      <c r="C53" s="92">
        <v>6.8906330000000002</v>
      </c>
      <c r="D53" s="92">
        <v>8.7155579999999997</v>
      </c>
      <c r="E53" s="92">
        <v>43.899031000000001</v>
      </c>
      <c r="F53" s="92">
        <v>61.462963999999999</v>
      </c>
      <c r="G53" s="93">
        <f>IF(AND(F53&gt;0,E53&gt;0),(E53/F53%)-100,"x  ")</f>
        <v>-28.576449713684482</v>
      </c>
      <c r="AA53" s="107"/>
      <c r="AB53" s="107"/>
      <c r="AC53" s="107"/>
      <c r="AD53" s="107"/>
      <c r="AE53" s="107"/>
      <c r="AF53" s="107"/>
      <c r="AG53" s="107"/>
    </row>
    <row r="54" spans="1:33" ht="12.75" customHeight="1" x14ac:dyDescent="0.2">
      <c r="A54" s="61" t="s">
        <v>85</v>
      </c>
      <c r="B54" s="92">
        <v>174.019825</v>
      </c>
      <c r="C54" s="92">
        <v>169.58326500000001</v>
      </c>
      <c r="D54" s="92">
        <v>246.971082</v>
      </c>
      <c r="E54" s="92">
        <v>1390.7251289999999</v>
      </c>
      <c r="F54" s="92">
        <v>1224.2841759999999</v>
      </c>
      <c r="G54" s="93">
        <f>IF(AND(F54&gt;0,E54&gt;0),(E54/F54%)-100,"x  ")</f>
        <v>13.594960734018343</v>
      </c>
      <c r="AA54" s="107"/>
      <c r="AB54" s="107"/>
      <c r="AC54" s="107"/>
      <c r="AD54" s="107"/>
      <c r="AE54" s="107"/>
      <c r="AF54" s="107"/>
      <c r="AG54" s="107"/>
    </row>
    <row r="55" spans="1:33" ht="12.75" customHeight="1" x14ac:dyDescent="0.2">
      <c r="A55" s="54" t="s">
        <v>32</v>
      </c>
      <c r="B55" s="9"/>
      <c r="C55" s="9"/>
      <c r="D55" s="9"/>
      <c r="E55" s="9"/>
      <c r="F55" s="9"/>
      <c r="G55" s="9"/>
      <c r="AA55" s="107"/>
      <c r="AB55" s="107"/>
      <c r="AC55" s="107"/>
      <c r="AD55" s="107"/>
      <c r="AE55" s="107"/>
      <c r="AF55" s="107"/>
      <c r="AG55" s="107"/>
    </row>
    <row r="56" spans="1:33" ht="12.75" customHeight="1" x14ac:dyDescent="0.2">
      <c r="A56" s="60" t="s">
        <v>86</v>
      </c>
      <c r="B56" s="92">
        <v>145.743843</v>
      </c>
      <c r="C56" s="92">
        <v>138.89685499999999</v>
      </c>
      <c r="D56" s="92">
        <v>217.688458</v>
      </c>
      <c r="E56" s="92">
        <v>1154.7870889999999</v>
      </c>
      <c r="F56" s="92">
        <v>1031.1532</v>
      </c>
      <c r="G56" s="93">
        <f>IF(AND(F56&gt;0,E56&gt;0),(E56/F56%)-100,"x  ")</f>
        <v>11.989866200289143</v>
      </c>
      <c r="AA56" s="107"/>
      <c r="AB56" s="107"/>
      <c r="AC56" s="107"/>
      <c r="AD56" s="107"/>
      <c r="AE56" s="107"/>
      <c r="AF56" s="107"/>
      <c r="AG56" s="107"/>
    </row>
    <row r="57" spans="1:33" ht="12.75" customHeight="1" x14ac:dyDescent="0.2">
      <c r="A57" s="55" t="s">
        <v>32</v>
      </c>
      <c r="B57" s="9"/>
      <c r="C57" s="9"/>
      <c r="D57" s="9"/>
      <c r="E57" s="9"/>
      <c r="F57" s="9"/>
      <c r="G57" s="9"/>
      <c r="AA57" s="107"/>
      <c r="AB57" s="107"/>
      <c r="AC57" s="107"/>
      <c r="AD57" s="107"/>
      <c r="AE57" s="107"/>
      <c r="AF57" s="107"/>
      <c r="AG57" s="107"/>
    </row>
    <row r="58" spans="1:33" ht="12.75" customHeight="1" x14ac:dyDescent="0.2">
      <c r="A58" s="55" t="s">
        <v>87</v>
      </c>
      <c r="B58" s="92">
        <v>127.391389</v>
      </c>
      <c r="C58" s="92">
        <v>125.233402</v>
      </c>
      <c r="D58" s="92">
        <v>200.72545</v>
      </c>
      <c r="E58" s="92">
        <v>893.97169399999996</v>
      </c>
      <c r="F58" s="92">
        <v>920.16083500000002</v>
      </c>
      <c r="G58" s="93">
        <f>IF(AND(F58&gt;0,E58&gt;0),(E58/F58%)-100,"x  ")</f>
        <v>-2.8461481953858794</v>
      </c>
      <c r="AA58" s="107"/>
      <c r="AB58" s="107"/>
      <c r="AC58" s="107"/>
      <c r="AD58" s="107"/>
      <c r="AE58" s="107"/>
      <c r="AF58" s="107"/>
      <c r="AG58" s="107"/>
    </row>
    <row r="59" spans="1:33" ht="12.75" customHeight="1" x14ac:dyDescent="0.2">
      <c r="A59" s="55" t="s">
        <v>88</v>
      </c>
      <c r="B59" s="92">
        <v>9.3723179999999999</v>
      </c>
      <c r="C59" s="92">
        <v>7.194426</v>
      </c>
      <c r="D59" s="92">
        <v>7.9153130000000003</v>
      </c>
      <c r="E59" s="92">
        <v>208.16458399999999</v>
      </c>
      <c r="F59" s="92">
        <v>63.938256000000003</v>
      </c>
      <c r="G59" s="93">
        <f>IF(AND(F59&gt;0,E59&gt;0),(E59/F59%)-100,"x  ")</f>
        <v>225.57125737054821</v>
      </c>
      <c r="AA59" s="107"/>
      <c r="AB59" s="107"/>
      <c r="AC59" s="107"/>
      <c r="AD59" s="107"/>
      <c r="AE59" s="107"/>
      <c r="AF59" s="107"/>
      <c r="AG59" s="107"/>
    </row>
    <row r="60" spans="1:33" ht="12.75" customHeight="1" x14ac:dyDescent="0.2">
      <c r="A60" s="54" t="s">
        <v>134</v>
      </c>
      <c r="B60" s="99">
        <v>24.302436</v>
      </c>
      <c r="C60" s="92">
        <v>27.556369</v>
      </c>
      <c r="D60" s="92">
        <v>26.063502</v>
      </c>
      <c r="E60" s="92">
        <v>161.279123</v>
      </c>
      <c r="F60" s="92">
        <v>173.17323200000001</v>
      </c>
      <c r="G60" s="93">
        <f>IF(AND(F60&gt;0,E60&gt;0),(E60/F60%)-100,"x  ")</f>
        <v>-6.8683299737686951</v>
      </c>
      <c r="AA60" s="107"/>
      <c r="AB60" s="107"/>
      <c r="AC60" s="107"/>
      <c r="AD60" s="107"/>
      <c r="AE60" s="107"/>
      <c r="AF60" s="107"/>
      <c r="AG60" s="107"/>
    </row>
    <row r="61" spans="1:33" ht="12.75" customHeight="1" x14ac:dyDescent="0.2">
      <c r="A61" s="55" t="s">
        <v>32</v>
      </c>
      <c r="B61" s="9"/>
      <c r="C61" s="9"/>
      <c r="D61" s="9"/>
      <c r="E61" s="9"/>
      <c r="F61" s="9"/>
      <c r="G61" s="9"/>
      <c r="AA61" s="107"/>
      <c r="AB61" s="107"/>
      <c r="AC61" s="107"/>
      <c r="AD61" s="107"/>
      <c r="AE61" s="107"/>
      <c r="AF61" s="107"/>
      <c r="AG61" s="107"/>
    </row>
    <row r="62" spans="1:33" ht="12.75" customHeight="1" x14ac:dyDescent="0.2">
      <c r="A62" s="55" t="s">
        <v>89</v>
      </c>
      <c r="B62" s="92">
        <v>13.498689000000001</v>
      </c>
      <c r="C62" s="92">
        <v>15.026664999999999</v>
      </c>
      <c r="D62" s="92">
        <v>13.626474</v>
      </c>
      <c r="E62" s="92">
        <v>88.258469000000005</v>
      </c>
      <c r="F62" s="92">
        <v>95.053937000000005</v>
      </c>
      <c r="G62" s="93">
        <f>IF(AND(F62&gt;0,E62&gt;0),(E62/F62%)-100,"x  ")</f>
        <v>-7.1490652722779799</v>
      </c>
      <c r="AA62" s="107"/>
      <c r="AB62" s="107"/>
      <c r="AC62" s="107"/>
      <c r="AD62" s="107"/>
      <c r="AE62" s="107"/>
      <c r="AF62" s="107"/>
      <c r="AG62" s="107"/>
    </row>
    <row r="63" spans="1:33" ht="12.75" customHeight="1" x14ac:dyDescent="0.2">
      <c r="A63" s="55"/>
      <c r="B63" s="9"/>
      <c r="C63" s="9"/>
      <c r="D63" s="9"/>
      <c r="E63" s="9"/>
      <c r="F63" s="9"/>
      <c r="G63" s="9"/>
      <c r="AA63" s="107"/>
      <c r="AB63" s="107"/>
      <c r="AC63" s="107"/>
      <c r="AD63" s="107"/>
      <c r="AE63" s="107"/>
      <c r="AF63" s="107"/>
      <c r="AG63" s="107"/>
    </row>
    <row r="64" spans="1:33" ht="12.75" customHeight="1" x14ac:dyDescent="0.2">
      <c r="A64" s="61" t="s">
        <v>90</v>
      </c>
      <c r="B64" s="92">
        <v>255.83772200000001</v>
      </c>
      <c r="C64" s="92">
        <v>237.59189000000001</v>
      </c>
      <c r="D64" s="92">
        <v>209.983654</v>
      </c>
      <c r="E64" s="92">
        <v>1454.3258579999999</v>
      </c>
      <c r="F64" s="92">
        <v>1520.7514249999999</v>
      </c>
      <c r="G64" s="93">
        <f>IF(AND(F64&gt;0,E64&gt;0),(E64/F64%)-100,"x  ")</f>
        <v>-4.3679437617492312</v>
      </c>
      <c r="AA64" s="107"/>
      <c r="AB64" s="107"/>
      <c r="AC64" s="107"/>
      <c r="AD64" s="107"/>
      <c r="AE64" s="107"/>
      <c r="AF64" s="107"/>
      <c r="AG64" s="107"/>
    </row>
    <row r="65" spans="1:33" ht="12.75" customHeight="1" x14ac:dyDescent="0.2">
      <c r="A65" s="54" t="s">
        <v>32</v>
      </c>
      <c r="B65" s="9"/>
      <c r="C65" s="9"/>
      <c r="D65" s="9"/>
      <c r="E65" s="9"/>
      <c r="F65" s="9"/>
      <c r="G65" s="9"/>
      <c r="AA65" s="107"/>
      <c r="AB65" s="107"/>
      <c r="AC65" s="107"/>
      <c r="AD65" s="107"/>
      <c r="AE65" s="107"/>
      <c r="AF65" s="107"/>
      <c r="AG65" s="107"/>
    </row>
    <row r="66" spans="1:33" ht="12.75" customHeight="1" x14ac:dyDescent="0.2">
      <c r="A66" s="60" t="s">
        <v>91</v>
      </c>
      <c r="B66" s="92">
        <v>41.298181</v>
      </c>
      <c r="C66" s="92">
        <v>35.797550000000001</v>
      </c>
      <c r="D66" s="92">
        <v>34.982821000000001</v>
      </c>
      <c r="E66" s="92">
        <v>228.79463200000001</v>
      </c>
      <c r="F66" s="92">
        <v>242.31169499999999</v>
      </c>
      <c r="G66" s="93">
        <f t="shared" ref="G66:G71" si="3">IF(AND(F66&gt;0,E66&gt;0),(E66/F66%)-100,"x  ")</f>
        <v>-5.5783782949477398</v>
      </c>
      <c r="AA66" s="107"/>
      <c r="AB66" s="107"/>
      <c r="AC66" s="107"/>
      <c r="AD66" s="107"/>
      <c r="AE66" s="107"/>
      <c r="AF66" s="107"/>
      <c r="AG66" s="107"/>
    </row>
    <row r="67" spans="1:33" ht="12.75" customHeight="1" x14ac:dyDescent="0.2">
      <c r="A67" s="60" t="s">
        <v>92</v>
      </c>
      <c r="B67" s="92">
        <v>100.419067</v>
      </c>
      <c r="C67" s="92">
        <v>95.897647000000006</v>
      </c>
      <c r="D67" s="92">
        <v>75.280524999999997</v>
      </c>
      <c r="E67" s="92">
        <v>571.57831999999996</v>
      </c>
      <c r="F67" s="92">
        <v>667.544038</v>
      </c>
      <c r="G67" s="93">
        <f t="shared" si="3"/>
        <v>-14.375938145971432</v>
      </c>
      <c r="AA67" s="107"/>
      <c r="AB67" s="107"/>
      <c r="AC67" s="107"/>
      <c r="AD67" s="107"/>
      <c r="AE67" s="107"/>
      <c r="AF67" s="107"/>
      <c r="AG67" s="107"/>
    </row>
    <row r="68" spans="1:33" ht="12.75" customHeight="1" x14ac:dyDescent="0.2">
      <c r="A68" s="60" t="s">
        <v>93</v>
      </c>
      <c r="B68" s="92">
        <v>22.483908</v>
      </c>
      <c r="C68" s="92">
        <v>20.333596</v>
      </c>
      <c r="D68" s="92">
        <v>20.886486000000001</v>
      </c>
      <c r="E68" s="92">
        <v>118.034263</v>
      </c>
      <c r="F68" s="92">
        <v>112.31524</v>
      </c>
      <c r="G68" s="93">
        <f t="shared" si="3"/>
        <v>5.0919385472532497</v>
      </c>
      <c r="AA68" s="107"/>
      <c r="AB68" s="107"/>
      <c r="AC68" s="107"/>
      <c r="AD68" s="107"/>
      <c r="AE68" s="107"/>
      <c r="AF68" s="107"/>
      <c r="AG68" s="107"/>
    </row>
    <row r="69" spans="1:33" ht="12.75" customHeight="1" x14ac:dyDescent="0.2">
      <c r="A69" s="60" t="s">
        <v>94</v>
      </c>
      <c r="B69" s="92">
        <v>17.516670000000001</v>
      </c>
      <c r="C69" s="92">
        <v>16.559636000000001</v>
      </c>
      <c r="D69" s="92">
        <v>18.336925000000001</v>
      </c>
      <c r="E69" s="92">
        <v>115.463858</v>
      </c>
      <c r="F69" s="92">
        <v>115.96943400000001</v>
      </c>
      <c r="G69" s="93">
        <f t="shared" si="3"/>
        <v>-0.43595625378323177</v>
      </c>
      <c r="AA69" s="107"/>
      <c r="AB69" s="107"/>
      <c r="AC69" s="107"/>
      <c r="AD69" s="107"/>
      <c r="AE69" s="107"/>
      <c r="AF69" s="107"/>
      <c r="AG69" s="107"/>
    </row>
    <row r="70" spans="1:33" ht="12.75" customHeight="1" x14ac:dyDescent="0.2">
      <c r="A70" s="62" t="s">
        <v>135</v>
      </c>
      <c r="B70" s="92">
        <v>14.965436</v>
      </c>
      <c r="C70" s="92">
        <v>19.919139999999999</v>
      </c>
      <c r="D70" s="92">
        <v>8.4829760000000007</v>
      </c>
      <c r="E70" s="92">
        <v>88.737947000000005</v>
      </c>
      <c r="F70" s="92">
        <v>64.380030000000005</v>
      </c>
      <c r="G70" s="93">
        <f t="shared" si="3"/>
        <v>37.834584730699873</v>
      </c>
      <c r="AA70" s="107"/>
      <c r="AB70" s="107"/>
      <c r="AC70" s="107"/>
      <c r="AD70" s="107"/>
      <c r="AE70" s="107"/>
      <c r="AF70" s="107"/>
      <c r="AG70" s="107"/>
    </row>
    <row r="71" spans="1:33" ht="12.75" customHeight="1" x14ac:dyDescent="0.2">
      <c r="A71" s="63" t="s">
        <v>95</v>
      </c>
      <c r="B71" s="92">
        <v>9.4494950000000006</v>
      </c>
      <c r="C71" s="92">
        <v>14.449377999999999</v>
      </c>
      <c r="D71" s="92">
        <v>18.840900000000001</v>
      </c>
      <c r="E71" s="92">
        <v>92.181742</v>
      </c>
      <c r="F71" s="92">
        <v>71.306374000000005</v>
      </c>
      <c r="G71" s="93">
        <f t="shared" si="3"/>
        <v>29.275598840574901</v>
      </c>
      <c r="AA71" s="107"/>
      <c r="AB71" s="107"/>
      <c r="AC71" s="107"/>
      <c r="AD71" s="107"/>
      <c r="AE71" s="107"/>
      <c r="AF71" s="107"/>
      <c r="AG71" s="107"/>
    </row>
    <row r="72" spans="1:33" ht="12.75" customHeight="1" x14ac:dyDescent="0.2">
      <c r="A72" s="64" t="s">
        <v>32</v>
      </c>
      <c r="B72" s="9"/>
      <c r="C72" s="9"/>
      <c r="D72" s="9"/>
      <c r="E72" s="9"/>
      <c r="F72" s="9"/>
      <c r="G72" s="9"/>
      <c r="AA72" s="107"/>
      <c r="AB72" s="107"/>
      <c r="AC72" s="107"/>
      <c r="AD72" s="107"/>
      <c r="AE72" s="107"/>
      <c r="AF72" s="107"/>
      <c r="AG72" s="107"/>
    </row>
    <row r="73" spans="1:33" ht="12.75" customHeight="1" x14ac:dyDescent="0.2">
      <c r="A73" s="64" t="s">
        <v>116</v>
      </c>
      <c r="B73" s="92">
        <v>7.8414039999999998</v>
      </c>
      <c r="C73" s="92">
        <v>12.494541</v>
      </c>
      <c r="D73" s="92">
        <v>15.88926</v>
      </c>
      <c r="E73" s="92">
        <v>63.561863000000002</v>
      </c>
      <c r="F73" s="92">
        <v>59.410626000000001</v>
      </c>
      <c r="G73" s="93">
        <f>IF(AND(F73&gt;0,E73&gt;0),(E73/F73%)-100,"x  ")</f>
        <v>6.9873645162399072</v>
      </c>
      <c r="AA73" s="107"/>
      <c r="AB73" s="107"/>
      <c r="AC73" s="107"/>
      <c r="AD73" s="107"/>
      <c r="AE73" s="107"/>
      <c r="AF73" s="107"/>
      <c r="AG73" s="107"/>
    </row>
    <row r="74" spans="1:33" ht="24" x14ac:dyDescent="0.2">
      <c r="A74" s="65" t="s">
        <v>111</v>
      </c>
      <c r="B74" s="92">
        <v>20.914849</v>
      </c>
      <c r="C74" s="92">
        <v>3.987266</v>
      </c>
      <c r="D74" s="92">
        <v>3.6733090000000002</v>
      </c>
      <c r="E74" s="92">
        <v>43.505927</v>
      </c>
      <c r="F74" s="92">
        <v>50.501452999999998</v>
      </c>
      <c r="G74" s="93">
        <f>IF(AND(F74&gt;0,E74&gt;0),(E74/F74%)-100,"x  ")</f>
        <v>-13.852128175401205</v>
      </c>
      <c r="AA74" s="107"/>
      <c r="AB74" s="107"/>
      <c r="AC74" s="107"/>
      <c r="AD74" s="107"/>
      <c r="AE74" s="107"/>
      <c r="AF74" s="107"/>
      <c r="AG74" s="107"/>
    </row>
    <row r="75" spans="1:33" x14ac:dyDescent="0.2">
      <c r="A75" s="66" t="s">
        <v>46</v>
      </c>
      <c r="B75" s="100">
        <v>1761.847888</v>
      </c>
      <c r="C75" s="95">
        <v>1491.565083</v>
      </c>
      <c r="D75" s="95">
        <v>1680.6689040000001</v>
      </c>
      <c r="E75" s="95">
        <v>10347.580250000001</v>
      </c>
      <c r="F75" s="95">
        <v>10500.022681</v>
      </c>
      <c r="G75" s="96">
        <f>IF(AND(F75&gt;0,E75&gt;0),(E75/F75%)-100,"x  ")</f>
        <v>-1.4518295401003911</v>
      </c>
      <c r="AA75" s="107"/>
      <c r="AB75" s="107"/>
      <c r="AC75" s="107"/>
      <c r="AD75" s="107"/>
      <c r="AE75" s="107"/>
      <c r="AF75" s="107"/>
      <c r="AG75" s="107"/>
    </row>
    <row r="77" spans="1:33" x14ac:dyDescent="0.2">
      <c r="A77" s="36" t="s">
        <v>159</v>
      </c>
    </row>
    <row r="78" spans="1:33" x14ac:dyDescent="0.2">
      <c r="A78" s="121" t="s">
        <v>185</v>
      </c>
      <c r="B78" s="121"/>
      <c r="C78" s="121"/>
      <c r="D78" s="121"/>
      <c r="E78" s="121"/>
      <c r="F78" s="121"/>
      <c r="G78" s="121"/>
    </row>
    <row r="79" spans="1:33" x14ac:dyDescent="0.2">
      <c r="A79" s="35" t="s">
        <v>118</v>
      </c>
      <c r="B79" s="35"/>
      <c r="C79" s="35"/>
      <c r="D79" s="35"/>
      <c r="E79" s="35"/>
      <c r="F79" s="35"/>
      <c r="G79" s="35"/>
    </row>
    <row r="80" spans="1:33" x14ac:dyDescent="0.2">
      <c r="A80" s="121" t="s">
        <v>119</v>
      </c>
      <c r="B80" s="121"/>
      <c r="C80" s="121"/>
      <c r="D80" s="121"/>
      <c r="E80" s="121"/>
      <c r="F80" s="121"/>
      <c r="G80" s="121"/>
    </row>
  </sheetData>
  <mergeCells count="8">
    <mergeCell ref="A80:G80"/>
    <mergeCell ref="A1:G1"/>
    <mergeCell ref="B4:D4"/>
    <mergeCell ref="A3:A5"/>
    <mergeCell ref="B5:F5"/>
    <mergeCell ref="E3:G3"/>
    <mergeCell ref="G4:G5"/>
    <mergeCell ref="A78:G78"/>
  </mergeCells>
  <conditionalFormatting sqref="A7:G23 A25:G32 A34:G47 F33:G33 A49:G75">
    <cfRule type="expression" dxfId="9" priority="11">
      <formula>MOD(ROW(),2)=1</formula>
    </cfRule>
  </conditionalFormatting>
  <conditionalFormatting sqref="A24">
    <cfRule type="expression" dxfId="8" priority="9">
      <formula>MOD(ROW(),2)=1</formula>
    </cfRule>
  </conditionalFormatting>
  <conditionalFormatting sqref="B24:G24">
    <cfRule type="expression" dxfId="7" priority="8">
      <formula>MOD(ROW(),2)=1</formula>
    </cfRule>
  </conditionalFormatting>
  <conditionalFormatting sqref="B6:G6">
    <cfRule type="expression" dxfId="6" priority="7">
      <formula>MOD(ROW(),2)=1</formula>
    </cfRule>
  </conditionalFormatting>
  <conditionalFormatting sqref="A33">
    <cfRule type="expression" dxfId="5" priority="6">
      <formula>MOD(ROW(),2)=1</formula>
    </cfRule>
  </conditionalFormatting>
  <conditionalFormatting sqref="A48">
    <cfRule type="expression" dxfId="4" priority="4">
      <formula>MOD(ROW(),2)=1</formula>
    </cfRule>
  </conditionalFormatting>
  <conditionalFormatting sqref="B48:E48 G48">
    <cfRule type="expression" dxfId="3" priority="5">
      <formula>MOD(ROW(),2)=1</formula>
    </cfRule>
  </conditionalFormatting>
  <conditionalFormatting sqref="B33:D33">
    <cfRule type="expression" dxfId="2" priority="3">
      <formula>MOD(ROW(),2)=1</formula>
    </cfRule>
  </conditionalFormatting>
  <conditionalFormatting sqref="E33">
    <cfRule type="expression" dxfId="1" priority="2">
      <formula>MOD(ROW(),2)=1</formula>
    </cfRule>
  </conditionalFormatting>
  <conditionalFormatting sqref="F4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2/20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22" t="s">
        <v>165</v>
      </c>
      <c r="B1" s="122"/>
      <c r="C1" s="122"/>
      <c r="D1" s="122"/>
      <c r="E1" s="122"/>
      <c r="F1" s="122"/>
      <c r="G1" s="122"/>
    </row>
    <row r="2" spans="1:7" x14ac:dyDescent="0.2">
      <c r="A2" s="122" t="s">
        <v>175</v>
      </c>
      <c r="B2" s="122"/>
      <c r="C2" s="122"/>
      <c r="D2" s="122"/>
      <c r="E2" s="122"/>
      <c r="F2" s="122"/>
      <c r="G2" s="122"/>
    </row>
    <row r="27" spans="1:7" x14ac:dyDescent="0.2">
      <c r="A27" s="122"/>
      <c r="B27" s="122"/>
      <c r="C27" s="122"/>
      <c r="D27" s="122"/>
      <c r="E27" s="122"/>
      <c r="F27" s="122"/>
      <c r="G27" s="122"/>
    </row>
    <row r="28" spans="1:7" x14ac:dyDescent="0.2">
      <c r="A28" s="140" t="s">
        <v>176</v>
      </c>
      <c r="B28" s="140"/>
      <c r="C28" s="140"/>
      <c r="D28" s="140"/>
      <c r="E28" s="140"/>
      <c r="F28" s="140"/>
      <c r="G28" s="140"/>
    </row>
  </sheetData>
  <mergeCells count="4">
    <mergeCell ref="A28:G28"/>
    <mergeCell ref="A27:G27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opLeftCell="A31" workbookViewId="0">
      <selection activeCell="C61" sqref="C61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166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41" t="s">
        <v>96</v>
      </c>
      <c r="B3" s="144" t="s">
        <v>97</v>
      </c>
      <c r="C3" s="145"/>
      <c r="D3" s="146"/>
      <c r="E3" s="146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42"/>
      <c r="B4" s="147" t="s">
        <v>177</v>
      </c>
      <c r="C4" s="148"/>
      <c r="D4" s="149"/>
      <c r="E4" s="149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42"/>
      <c r="B5" s="144"/>
      <c r="C5" s="150"/>
      <c r="D5" s="146"/>
      <c r="E5" s="14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3"/>
      <c r="B6" s="151"/>
      <c r="C6" s="146"/>
      <c r="D6" s="146"/>
      <c r="E6" s="146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101">
        <v>10322.539186</v>
      </c>
      <c r="C9" s="102"/>
      <c r="D9" s="101">
        <v>10500.022681</v>
      </c>
      <c r="E9" s="10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2020</v>
      </c>
      <c r="C10" s="20">
        <v>2020</v>
      </c>
      <c r="D10" s="12">
        <v>2019</v>
      </c>
      <c r="E10" s="12">
        <v>2019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178</v>
      </c>
      <c r="B11" s="83">
        <v>893.97169399999996</v>
      </c>
      <c r="C11" s="84">
        <f t="shared" ref="C11:C25" si="0">IF(B$9&gt;0,B11/B$9*100,0)</f>
        <v>8.6603855688187075</v>
      </c>
      <c r="D11" s="85">
        <v>920.16083500000002</v>
      </c>
      <c r="E11" s="84">
        <f t="shared" ref="E11:E25" si="1">IF(D$9&gt;0,D11/D$9*100,0)</f>
        <v>8.7634175939929104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67</v>
      </c>
      <c r="B12" s="83">
        <v>771.19860300000005</v>
      </c>
      <c r="C12" s="86">
        <f t="shared" si="0"/>
        <v>7.4710164728262045</v>
      </c>
      <c r="D12" s="85">
        <v>863.94125799999995</v>
      </c>
      <c r="E12" s="84">
        <f t="shared" si="1"/>
        <v>8.227994207701272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55</v>
      </c>
      <c r="B13" s="83">
        <v>732.862481</v>
      </c>
      <c r="C13" s="86">
        <f t="shared" si="0"/>
        <v>7.0996337993460834</v>
      </c>
      <c r="D13" s="85">
        <v>861.48344699999996</v>
      </c>
      <c r="E13" s="84">
        <f t="shared" si="1"/>
        <v>8.2045865344545525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54</v>
      </c>
      <c r="B14" s="83">
        <v>641.30172300000004</v>
      </c>
      <c r="C14" s="86">
        <f t="shared" si="0"/>
        <v>6.2126353937194931</v>
      </c>
      <c r="D14" s="85">
        <v>770.64854800000001</v>
      </c>
      <c r="E14" s="84">
        <f t="shared" si="1"/>
        <v>7.3394941269460663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3">
        <v>557.86163399999998</v>
      </c>
      <c r="C15" s="86">
        <f t="shared" si="0"/>
        <v>5.4043062849943242</v>
      </c>
      <c r="D15" s="85">
        <v>601.220009</v>
      </c>
      <c r="E15" s="84">
        <f t="shared" si="1"/>
        <v>5.7258924791459691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180</v>
      </c>
      <c r="B16" s="83">
        <v>542.80977800000005</v>
      </c>
      <c r="C16" s="86">
        <f t="shared" si="0"/>
        <v>5.2584908443475689</v>
      </c>
      <c r="D16" s="85">
        <v>532.318851</v>
      </c>
      <c r="E16" s="84">
        <f t="shared" si="1"/>
        <v>5.069692391838748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181</v>
      </c>
      <c r="B17" s="83">
        <v>539.31386999999995</v>
      </c>
      <c r="C17" s="86">
        <f t="shared" si="0"/>
        <v>5.2246240995766557</v>
      </c>
      <c r="D17" s="85">
        <v>603.97339599999998</v>
      </c>
      <c r="E17" s="84">
        <f t="shared" si="1"/>
        <v>5.7521151558358232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52</v>
      </c>
      <c r="B18" s="83">
        <v>468.37632300000001</v>
      </c>
      <c r="C18" s="86">
        <f t="shared" si="0"/>
        <v>4.5374138529329873</v>
      </c>
      <c r="D18" s="85">
        <v>442.21605499999998</v>
      </c>
      <c r="E18" s="84">
        <f t="shared" si="1"/>
        <v>4.2115723787930355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68</v>
      </c>
      <c r="B19" s="83">
        <v>466.47115700000001</v>
      </c>
      <c r="C19" s="86">
        <f t="shared" si="0"/>
        <v>4.5189574831806318</v>
      </c>
      <c r="D19" s="85">
        <v>502.15007800000001</v>
      </c>
      <c r="E19" s="84">
        <f t="shared" si="1"/>
        <v>4.7823713648604835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83</v>
      </c>
      <c r="B20" s="83">
        <v>316.52184899999997</v>
      </c>
      <c r="C20" s="86">
        <f t="shared" si="0"/>
        <v>3.0663177276118696</v>
      </c>
      <c r="D20" s="85">
        <v>29.893191000000002</v>
      </c>
      <c r="E20" s="84">
        <f t="shared" si="1"/>
        <v>0.28469644217142809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59</v>
      </c>
      <c r="B21" s="83">
        <v>295.87763799999999</v>
      </c>
      <c r="C21" s="86">
        <f t="shared" si="0"/>
        <v>2.8663261303118679</v>
      </c>
      <c r="D21" s="85">
        <v>299.97740499999998</v>
      </c>
      <c r="E21" s="84">
        <f t="shared" si="1"/>
        <v>2.8569214954441482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81</v>
      </c>
      <c r="B22" s="83">
        <v>287.51760000000002</v>
      </c>
      <c r="C22" s="86">
        <f t="shared" si="0"/>
        <v>2.7853379369094315</v>
      </c>
      <c r="D22" s="85">
        <v>234.97293500000001</v>
      </c>
      <c r="E22" s="84">
        <f t="shared" si="1"/>
        <v>2.2378326422588422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69</v>
      </c>
      <c r="B23" s="83">
        <v>266.52311200000003</v>
      </c>
      <c r="C23" s="86">
        <f t="shared" si="0"/>
        <v>2.5819530175431393</v>
      </c>
      <c r="D23" s="85">
        <v>297.92283300000003</v>
      </c>
      <c r="E23" s="84">
        <f t="shared" si="1"/>
        <v>2.83735418533045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61</v>
      </c>
      <c r="B24" s="83">
        <v>261.59731199999999</v>
      </c>
      <c r="C24" s="86">
        <f t="shared" si="0"/>
        <v>2.5342341383871205</v>
      </c>
      <c r="D24" s="85">
        <v>280.79201699999999</v>
      </c>
      <c r="E24" s="84">
        <f t="shared" si="1"/>
        <v>2.6742039091791554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80</v>
      </c>
      <c r="B25" s="83">
        <v>253.205434</v>
      </c>
      <c r="C25" s="86">
        <f t="shared" si="0"/>
        <v>2.4529374937458339</v>
      </c>
      <c r="D25" s="85">
        <v>296.159672</v>
      </c>
      <c r="E25" s="84">
        <f t="shared" si="1"/>
        <v>2.8205622120789018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3">
        <f>B9-(SUM(B11:B25))</f>
        <v>3027.1289779999997</v>
      </c>
      <c r="C27" s="86">
        <f>IF(B$9&gt;0,B27/B$9*100,0)</f>
        <v>29.325429755748083</v>
      </c>
      <c r="D27" s="85">
        <f>D9-(SUM(D11:D25))</f>
        <v>2962.192151000002</v>
      </c>
      <c r="E27" s="84">
        <f>IF(D$9&gt;0,D27/D$9*100,0)</f>
        <v>28.211292879968227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154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2020</v>
      </c>
      <c r="C36" s="6">
        <v>2019</v>
      </c>
      <c r="D36" s="6">
        <v>2018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103">
        <v>1670.3568780000001</v>
      </c>
      <c r="C37" s="103">
        <v>1666.1410470000001</v>
      </c>
      <c r="D37" s="103">
        <v>1727.683755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103">
        <v>1833.2682400000001</v>
      </c>
      <c r="C38" s="103">
        <v>1727.369858</v>
      </c>
      <c r="D38" s="103">
        <v>1738.4728299999999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103">
        <v>1894.9427720000001</v>
      </c>
      <c r="C39" s="103">
        <v>2097.7756979999999</v>
      </c>
      <c r="D39" s="103">
        <v>1781.435886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103">
        <v>1759.397884</v>
      </c>
      <c r="C40" s="103">
        <v>1671.512221</v>
      </c>
      <c r="D40" s="103">
        <v>1739.572913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103">
        <v>1487.5778170000001</v>
      </c>
      <c r="C41" s="103">
        <v>1671.482872</v>
      </c>
      <c r="D41" s="103">
        <v>1715.3800309999999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103">
        <v>1676.9955950000001</v>
      </c>
      <c r="C42" s="103">
        <v>1665.7409849999999</v>
      </c>
      <c r="D42" s="103">
        <v>1780.701055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103">
        <v>0</v>
      </c>
      <c r="C43" s="103">
        <v>1807.0374589999999</v>
      </c>
      <c r="D43" s="103">
        <v>1853.6482370000001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3">
        <v>0</v>
      </c>
      <c r="C44" s="103">
        <v>1761.02043</v>
      </c>
      <c r="D44" s="103">
        <v>1865.9969679999999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3">
        <v>0</v>
      </c>
      <c r="C45" s="103">
        <v>1622.190746</v>
      </c>
      <c r="D45" s="103">
        <v>1664.5809670000001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3">
        <v>0</v>
      </c>
      <c r="C46" s="103">
        <v>1936.508329</v>
      </c>
      <c r="D46" s="103">
        <v>1952.3456269999999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3">
        <v>0</v>
      </c>
      <c r="C47" s="103">
        <v>1711.9433300000001</v>
      </c>
      <c r="D47" s="103">
        <v>1868.4015340000001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3">
        <v>0</v>
      </c>
      <c r="C48" s="103">
        <v>1586.9385239999999</v>
      </c>
      <c r="D48" s="103">
        <v>1633.5487390000001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7" t="s">
        <v>168</v>
      </c>
      <c r="B49" s="88"/>
      <c r="C49" s="88"/>
      <c r="D49" s="89"/>
    </row>
    <row r="50" spans="1:4" x14ac:dyDescent="0.2">
      <c r="A50" s="6"/>
      <c r="B50" s="6">
        <v>2020</v>
      </c>
      <c r="C50" s="6">
        <v>2019</v>
      </c>
      <c r="D50" s="6">
        <v>2018</v>
      </c>
    </row>
    <row r="51" spans="1:4" x14ac:dyDescent="0.2">
      <c r="A51" s="6" t="s">
        <v>99</v>
      </c>
      <c r="B51" s="31">
        <f>IF(B37=0,#N/A,B37)</f>
        <v>1670.3568780000001</v>
      </c>
      <c r="C51" s="31">
        <f t="shared" ref="C51:D51" si="2">IF(C37=0,#N/A,C37)</f>
        <v>1666.1410470000001</v>
      </c>
      <c r="D51" s="31">
        <f t="shared" si="2"/>
        <v>1727.683755</v>
      </c>
    </row>
    <row r="52" spans="1:4" x14ac:dyDescent="0.2">
      <c r="A52" s="15" t="s">
        <v>100</v>
      </c>
      <c r="B52" s="31">
        <f t="shared" ref="B52:D62" si="3">IF(B38=0,#N/A,B38)</f>
        <v>1833.2682400000001</v>
      </c>
      <c r="C52" s="31">
        <f t="shared" si="3"/>
        <v>1727.369858</v>
      </c>
      <c r="D52" s="31">
        <f t="shared" si="3"/>
        <v>1738.4728299999999</v>
      </c>
    </row>
    <row r="53" spans="1:4" x14ac:dyDescent="0.2">
      <c r="A53" s="15" t="s">
        <v>101</v>
      </c>
      <c r="B53" s="31">
        <f t="shared" si="3"/>
        <v>1894.9427720000001</v>
      </c>
      <c r="C53" s="31">
        <f t="shared" si="3"/>
        <v>2097.7756979999999</v>
      </c>
      <c r="D53" s="31">
        <f t="shared" si="3"/>
        <v>1781.435886</v>
      </c>
    </row>
    <row r="54" spans="1:4" x14ac:dyDescent="0.2">
      <c r="A54" s="6" t="s">
        <v>102</v>
      </c>
      <c r="B54" s="31">
        <f t="shared" si="3"/>
        <v>1759.397884</v>
      </c>
      <c r="C54" s="31">
        <f t="shared" si="3"/>
        <v>1671.512221</v>
      </c>
      <c r="D54" s="31">
        <f t="shared" si="3"/>
        <v>1739.572913</v>
      </c>
    </row>
    <row r="55" spans="1:4" x14ac:dyDescent="0.2">
      <c r="A55" s="15" t="s">
        <v>103</v>
      </c>
      <c r="B55" s="31">
        <f t="shared" si="3"/>
        <v>1487.5778170000001</v>
      </c>
      <c r="C55" s="31">
        <f t="shared" si="3"/>
        <v>1671.482872</v>
      </c>
      <c r="D55" s="31">
        <f t="shared" si="3"/>
        <v>1715.3800309999999</v>
      </c>
    </row>
    <row r="56" spans="1:4" x14ac:dyDescent="0.2">
      <c r="A56" s="15" t="s">
        <v>104</v>
      </c>
      <c r="B56" s="31">
        <f t="shared" si="3"/>
        <v>1676.9955950000001</v>
      </c>
      <c r="C56" s="31">
        <f t="shared" si="3"/>
        <v>1665.7409849999999</v>
      </c>
      <c r="D56" s="31">
        <f t="shared" si="3"/>
        <v>1780.701055</v>
      </c>
    </row>
    <row r="57" spans="1:4" x14ac:dyDescent="0.2">
      <c r="A57" s="6" t="s">
        <v>105</v>
      </c>
      <c r="B57" s="31" t="e">
        <f t="shared" si="3"/>
        <v>#N/A</v>
      </c>
      <c r="C57" s="31">
        <f t="shared" si="3"/>
        <v>1807.0374589999999</v>
      </c>
      <c r="D57" s="31">
        <f t="shared" si="3"/>
        <v>1853.6482370000001</v>
      </c>
    </row>
    <row r="58" spans="1:4" x14ac:dyDescent="0.2">
      <c r="A58" s="15" t="s">
        <v>106</v>
      </c>
      <c r="B58" s="31" t="e">
        <f t="shared" si="3"/>
        <v>#N/A</v>
      </c>
      <c r="C58" s="31">
        <f t="shared" si="3"/>
        <v>1761.02043</v>
      </c>
      <c r="D58" s="31">
        <f t="shared" si="3"/>
        <v>1865.9969679999999</v>
      </c>
    </row>
    <row r="59" spans="1:4" x14ac:dyDescent="0.2">
      <c r="A59" s="15" t="s">
        <v>107</v>
      </c>
      <c r="B59" s="31" t="e">
        <f t="shared" si="3"/>
        <v>#N/A</v>
      </c>
      <c r="C59" s="31">
        <f t="shared" si="3"/>
        <v>1622.190746</v>
      </c>
      <c r="D59" s="31">
        <f t="shared" si="3"/>
        <v>1664.5809670000001</v>
      </c>
    </row>
    <row r="60" spans="1:4" x14ac:dyDescent="0.2">
      <c r="A60" s="6" t="s">
        <v>108</v>
      </c>
      <c r="B60" s="31" t="e">
        <f t="shared" si="3"/>
        <v>#N/A</v>
      </c>
      <c r="C60" s="31">
        <f t="shared" si="3"/>
        <v>1936.508329</v>
      </c>
      <c r="D60" s="31">
        <f t="shared" si="3"/>
        <v>1952.3456269999999</v>
      </c>
    </row>
    <row r="61" spans="1:4" x14ac:dyDescent="0.2">
      <c r="A61" s="15" t="s">
        <v>109</v>
      </c>
      <c r="B61" s="31" t="e">
        <f t="shared" si="3"/>
        <v>#N/A</v>
      </c>
      <c r="C61" s="31">
        <f t="shared" si="3"/>
        <v>1711.9433300000001</v>
      </c>
      <c r="D61" s="31">
        <f t="shared" si="3"/>
        <v>1868.4015340000001</v>
      </c>
    </row>
    <row r="62" spans="1:4" x14ac:dyDescent="0.2">
      <c r="A62" s="15" t="s">
        <v>110</v>
      </c>
      <c r="B62" s="31" t="e">
        <f t="shared" si="3"/>
        <v>#N/A</v>
      </c>
      <c r="C62" s="31">
        <f t="shared" si="3"/>
        <v>1586.9385239999999</v>
      </c>
      <c r="D62" s="31">
        <f t="shared" si="3"/>
        <v>1633.5487390000001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2/20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2020-10-30T12:32:24Z</cp:lastPrinted>
  <dcterms:created xsi:type="dcterms:W3CDTF">2012-03-28T07:56:08Z</dcterms:created>
  <dcterms:modified xsi:type="dcterms:W3CDTF">2020-11-23T07:35:19Z</dcterms:modified>
  <cp:category>LIS-Bericht</cp:category>
</cp:coreProperties>
</file>