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8" i="10"/>
  <c r="G37" i="10"/>
  <c r="G36" i="10"/>
  <c r="G35" i="10"/>
  <c r="G34" i="10"/>
  <c r="G33" i="10"/>
  <c r="G30" i="10"/>
  <c r="G29" i="10"/>
  <c r="G28" i="10"/>
  <c r="G27" i="10"/>
  <c r="G39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1" i="10" s="1"/>
  <c r="E12" i="10"/>
  <c r="E31" i="10" s="1"/>
  <c r="D12" i="10"/>
  <c r="D31" i="10" s="1"/>
  <c r="C12" i="10"/>
  <c r="C31" i="10" s="1"/>
  <c r="B12" i="10"/>
  <c r="B31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1" i="10" l="1"/>
  <c r="G43" i="10"/>
  <c r="G12" i="10"/>
</calcChain>
</file>

<file path=xl/sharedStrings.xml><?xml version="1.0" encoding="utf-8"?>
<sst xmlns="http://schemas.openxmlformats.org/spreadsheetml/2006/main" count="222" uniqueCount="180">
  <si>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</si>
  <si>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</si>
  <si>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</si>
  <si>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</si>
  <si>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</si>
  <si>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</si>
  <si>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</si>
  <si>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</si>
  <si>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</si>
  <si>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</si>
  <si>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</si>
  <si>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</si>
  <si>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</si>
  <si>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</si>
  <si>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</si>
  <si>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</si>
  <si>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</si>
  <si>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</si>
  <si>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</si>
  <si>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</si>
  <si>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</si>
  <si>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</si>
  <si>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</si>
  <si>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</si>
  <si>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</si>
  <si>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</si>
  <si>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</si>
  <si>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</si>
  <si>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</si>
  <si>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</si>
  <si>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</si>
  <si>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</si>
  <si>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</si>
  <si>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</si>
  <si>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</si>
  <si>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</si>
  <si>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</si>
  <si>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</si>
  <si>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</si>
  <si>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</si>
  <si>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</si>
  <si>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</si>
  <si>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</si>
  <si>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</si>
  <si>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</si>
  <si>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</si>
  <si>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</si>
  <si>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</si>
  <si>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</si>
  <si>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</si>
  <si>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</si>
  <si>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</si>
  <si>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</si>
  <si>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</si>
  <si>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</si>
  <si>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</si>
  <si>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</si>
  <si>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</si>
  <si>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</si>
  <si>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</si>
  <si>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</si>
  <si>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</si>
  <si>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</si>
  <si>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</si>
  <si>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</si>
  <si>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</si>
  <si>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</si>
  <si>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</si>
  <si>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</si>
  <si>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</si>
  <si>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</si>
  <si>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</si>
  <si>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</si>
  <si>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</si>
  <si>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</si>
  <si>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</si>
  <si>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</si>
  <si>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</si>
  <si>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</si>
  <si>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</si>
  <si>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</si>
  <si>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</si>
  <si>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</si>
  <si>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</si>
  <si>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</si>
  <si>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</si>
  <si>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</si>
  <si>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</si>
  <si>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</si>
  <si>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</si>
  <si>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</si>
  <si>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</si>
  <si>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</si>
  <si>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</si>
  <si>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</si>
  <si>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</si>
  <si>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</si>
  <si>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</si>
  <si>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</si>
  <si>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</si>
  <si>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</si>
  <si>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</si>
  <si>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</si>
  <si>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</si>
  <si>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</si>
  <si>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</si>
  <si>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</si>
  <si>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</si>
  <si>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</si>
  <si>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</si>
  <si>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</si>
  <si>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</si>
  <si>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</si>
  <si>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</si>
  <si>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</si>
  <si>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</si>
  <si>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</si>
  <si>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</si>
  <si>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</si>
  <si>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</si>
  <si>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</si>
  <si>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</si>
  <si>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</si>
  <si>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</si>
  <si>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</si>
  <si>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</si>
  <si>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</si>
  <si>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</si>
  <si>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</si>
  <si>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</si>
  <si>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</si>
  <si>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</si>
  <si>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</si>
  <si>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</si>
  <si>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</si>
  <si>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</si>
  <si>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</si>
  <si>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</si>
  <si>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</si>
  <si>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</si>
  <si>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</si>
  <si>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</si>
  <si>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</si>
  <si>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</si>
  <si>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</si>
  <si>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</si>
  <si>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</si>
  <si>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</si>
  <si>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</si>
  <si>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</si>
  <si>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</si>
  <si>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</si>
  <si>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</si>
  <si>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</si>
  <si>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</si>
  <si>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</si>
  <si>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</si>
  <si>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</si>
  <si>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</si>
  <si>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1/14 SH</t>
  </si>
  <si>
    <t>1. Quartal 2014</t>
  </si>
  <si>
    <t xml:space="preserve">© Statistisches Amt für Hamburg und Schleswig-Holstein, Hamburg 2019 
Auszugsweise Vervielfältigung und Verbreitung mit Quellenangabe gestattet.        </t>
  </si>
  <si>
    <t>Januar - März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</si>
  <si>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</si>
  <si>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</si>
  <si>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</si>
  <si>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</si>
  <si>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</si>
  <si>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Einfuhr des Landes Schleswig-Holstein 2012 bis 2014 im Monatsvergleich</t>
  </si>
  <si>
    <t>Januar - März 2014</t>
  </si>
  <si>
    <t>China, Volksrepublik</t>
  </si>
  <si>
    <t>Verein.Staaten (USA)</t>
  </si>
  <si>
    <t>Vereinigt.Königreich</t>
  </si>
  <si>
    <t>Frankreich</t>
  </si>
  <si>
    <t xml:space="preserve">2. Einfuhr des Landes Schleswig-Holstein in 2012 bis 2014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</si>
  <si>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</si>
  <si>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Lettland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</si>
  <si>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Euro-Land seit 01/2014</t>
    </r>
  </si>
  <si>
    <t>Volksrepublik China + Hongkong</t>
  </si>
  <si>
    <r>
      <t xml:space="preserve">Herausgegeben am: 20.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</si>
</sst>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Dänemark</c:v>
                </c:pt>
                <c:pt idx="1">
                  <c:v>China, Volksrepublik</c:v>
                </c:pt>
                <c:pt idx="2">
                  <c:v>Schweden</c:v>
                </c:pt>
                <c:pt idx="3">
                  <c:v>Norwegen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Vereinigt.Königreich</c:v>
                </c:pt>
                <c:pt idx="7">
                  <c:v>Polen</c:v>
                </c:pt>
                <c:pt idx="8">
                  <c:v>Frankreich</c:v>
                </c:pt>
                <c:pt idx="9">
                  <c:v>Finnland</c:v>
                </c:pt>
                <c:pt idx="10">
                  <c:v>Italien</c:v>
                </c:pt>
                <c:pt idx="11">
                  <c:v>Belgien</c:v>
                </c:pt>
                <c:pt idx="12">
                  <c:v>Spanien</c:v>
                </c:pt>
                <c:pt idx="13">
                  <c:v>Österreich</c:v>
                </c:pt>
                <c:pt idx="14">
                  <c:v>Japan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756.44505400000003</c:v>
                </c:pt>
                <c:pt idx="1">
                  <c:v>580.48209699999995</c:v>
                </c:pt>
                <c:pt idx="2">
                  <c:v>351.436398</c:v>
                </c:pt>
                <c:pt idx="3">
                  <c:v>306.20043299999998</c:v>
                </c:pt>
                <c:pt idx="4">
                  <c:v>271.49827399999998</c:v>
                </c:pt>
                <c:pt idx="5">
                  <c:v>261.22010999999998</c:v>
                </c:pt>
                <c:pt idx="6">
                  <c:v>225.77918299999999</c:v>
                </c:pt>
                <c:pt idx="7">
                  <c:v>225.49288300000001</c:v>
                </c:pt>
                <c:pt idx="8">
                  <c:v>188.14741900000001</c:v>
                </c:pt>
                <c:pt idx="9">
                  <c:v>181.647659</c:v>
                </c:pt>
                <c:pt idx="10">
                  <c:v>171.35398499999999</c:v>
                </c:pt>
                <c:pt idx="11">
                  <c:v>156.39955900000001</c:v>
                </c:pt>
                <c:pt idx="12">
                  <c:v>95.767026000000001</c:v>
                </c:pt>
                <c:pt idx="13">
                  <c:v>81.934406999999993</c:v>
                </c:pt>
                <c:pt idx="14">
                  <c:v>79.890748000000002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Dänemark</c:v>
                </c:pt>
                <c:pt idx="1">
                  <c:v>China, Volksrepublik</c:v>
                </c:pt>
                <c:pt idx="2">
                  <c:v>Schweden</c:v>
                </c:pt>
                <c:pt idx="3">
                  <c:v>Norwegen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Vereinigt.Königreich</c:v>
                </c:pt>
                <c:pt idx="7">
                  <c:v>Polen</c:v>
                </c:pt>
                <c:pt idx="8">
                  <c:v>Frankreich</c:v>
                </c:pt>
                <c:pt idx="9">
                  <c:v>Finnland</c:v>
                </c:pt>
                <c:pt idx="10">
                  <c:v>Italien</c:v>
                </c:pt>
                <c:pt idx="11">
                  <c:v>Belgien</c:v>
                </c:pt>
                <c:pt idx="12">
                  <c:v>Spanien</c:v>
                </c:pt>
                <c:pt idx="13">
                  <c:v>Österreich</c:v>
                </c:pt>
                <c:pt idx="14">
                  <c:v>Japan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580.79836399999999</c:v>
                </c:pt>
                <c:pt idx="1">
                  <c:v>540.77105400000005</c:v>
                </c:pt>
                <c:pt idx="2">
                  <c:v>353.33424100000002</c:v>
                </c:pt>
                <c:pt idx="3">
                  <c:v>300.87175100000002</c:v>
                </c:pt>
                <c:pt idx="4">
                  <c:v>260.65137900000002</c:v>
                </c:pt>
                <c:pt idx="5">
                  <c:v>283.22726999999998</c:v>
                </c:pt>
                <c:pt idx="6">
                  <c:v>246.91183799999999</c:v>
                </c:pt>
                <c:pt idx="7">
                  <c:v>197.40720200000001</c:v>
                </c:pt>
                <c:pt idx="8">
                  <c:v>230.375068</c:v>
                </c:pt>
                <c:pt idx="9">
                  <c:v>183.87996999999999</c:v>
                </c:pt>
                <c:pt idx="10">
                  <c:v>170.109746</c:v>
                </c:pt>
                <c:pt idx="11">
                  <c:v>141.77204399999999</c:v>
                </c:pt>
                <c:pt idx="12">
                  <c:v>73.295767999999995</c:v>
                </c:pt>
                <c:pt idx="13">
                  <c:v>83.013390000000001</c:v>
                </c:pt>
                <c:pt idx="14">
                  <c:v>65.437884999999994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068672"/>
        <c:axId val="69087616"/>
      </c:barChart>
      <c:catAx>
        <c:axId val="690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87616"/>
        <c:crosses val="autoZero"/>
        <c:auto val="1"/>
        <c:lblAlgn val="ctr"/>
        <c:lblOffset val="100"/>
        <c:noMultiLvlLbl val="0"/>
      </c:catAx>
      <c:valAx>
        <c:axId val="690876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06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1704.05313</c:v>
                </c:pt>
                <c:pt idx="1">
                  <c:v>1656.4835559999999</c:v>
                </c:pt>
                <c:pt idx="2">
                  <c:v>1558.398598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1645.6175780000001</c:v>
                </c:pt>
                <c:pt idx="1">
                  <c:v>1514.602909</c:v>
                </c:pt>
                <c:pt idx="2">
                  <c:v>1508.683399</c:v>
                </c:pt>
                <c:pt idx="3">
                  <c:v>1641.0267570000001</c:v>
                </c:pt>
                <c:pt idx="4">
                  <c:v>1529.3692610000001</c:v>
                </c:pt>
                <c:pt idx="5">
                  <c:v>1624.950722</c:v>
                </c:pt>
                <c:pt idx="6">
                  <c:v>1561.5481589999999</c:v>
                </c:pt>
                <c:pt idx="7">
                  <c:v>1584.448873</c:v>
                </c:pt>
                <c:pt idx="8">
                  <c:v>1624.9585139999999</c:v>
                </c:pt>
                <c:pt idx="9">
                  <c:v>1846.31052</c:v>
                </c:pt>
                <c:pt idx="10">
                  <c:v>1636.354501</c:v>
                </c:pt>
                <c:pt idx="11">
                  <c:v>1476.287112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1686.372539</c:v>
                </c:pt>
                <c:pt idx="1">
                  <c:v>1589.9980929999999</c:v>
                </c:pt>
                <c:pt idx="2">
                  <c:v>1969.4411660000001</c:v>
                </c:pt>
                <c:pt idx="3">
                  <c:v>1487.2617789999999</c:v>
                </c:pt>
                <c:pt idx="4">
                  <c:v>1887.848473</c:v>
                </c:pt>
                <c:pt idx="5">
                  <c:v>1835.079178</c:v>
                </c:pt>
                <c:pt idx="6">
                  <c:v>1604.0709890000001</c:v>
                </c:pt>
                <c:pt idx="7">
                  <c:v>1658.1613279999999</c:v>
                </c:pt>
                <c:pt idx="8">
                  <c:v>1704.745848</c:v>
                </c:pt>
                <c:pt idx="9">
                  <c:v>1855.8917180000001</c:v>
                </c:pt>
                <c:pt idx="10">
                  <c:v>1526.569784</c:v>
                </c:pt>
                <c:pt idx="11">
                  <c:v>1370.5327139999999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30880"/>
        <c:axId val="72772992"/>
      </c:lineChart>
      <c:catAx>
        <c:axId val="691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772992"/>
        <c:crosses val="autoZero"/>
        <c:auto val="1"/>
        <c:lblAlgn val="ctr"/>
        <c:lblOffset val="100"/>
        <c:noMultiLvlLbl val="0"/>
      </c:catAx>
      <c:valAx>
        <c:axId val="7277299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130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103</v>
      </c>
    </row>
    <row r="4" spans="1:7" ht="20.25" x14ac:dyDescent="0.3">
      <c r="A4" s="31" t="s">
        <v>104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142</v>
      </c>
    </row>
    <row r="16" spans="1:7" ht="15" x14ac:dyDescent="0.2">
      <c r="G16" s="63" t="s">
        <v>159</v>
      </c>
    </row>
    <row r="17" spans="1:7" x14ac:dyDescent="0.2">
      <c r="G17" s="64"/>
    </row>
    <row r="18" spans="1:7" ht="37.5" customHeight="1" x14ac:dyDescent="0.5">
      <c r="G18" s="32" t="s">
        <v>128</v>
      </c>
    </row>
    <row r="19" spans="1:7" ht="37.5" customHeight="1" x14ac:dyDescent="0.5">
      <c r="G19" s="32" t="s">
        <v>127</v>
      </c>
    </row>
    <row r="20" spans="1:7" ht="37.5" x14ac:dyDescent="0.5">
      <c r="G20" s="82" t="s">
        <v>160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179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135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106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108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146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120</v>
      </c>
      <c r="B18" s="104" t="s">
        <v>152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121</v>
      </c>
      <c r="B19" s="105" t="s">
        <v>147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136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122</v>
      </c>
      <c r="B23" s="103" t="s">
        <v>123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124</v>
      </c>
      <c r="B24" s="103" t="s">
        <v>125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137</v>
      </c>
      <c r="B27" s="77" t="s">
        <v>138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161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143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139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140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126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1/14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153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119</v>
      </c>
      <c r="B4" s="83" t="s">
        <v>90</v>
      </c>
      <c r="C4" s="83" t="s">
        <v>91</v>
      </c>
      <c r="D4" s="83" t="s">
        <v>92</v>
      </c>
      <c r="E4" s="118" t="s">
        <v>162</v>
      </c>
      <c r="F4" s="119"/>
      <c r="G4" s="120"/>
    </row>
    <row r="5" spans="1:7" s="9" customFormat="1" ht="18" customHeight="1" x14ac:dyDescent="0.2">
      <c r="A5" s="124"/>
      <c r="B5" s="114" t="s">
        <v>163</v>
      </c>
      <c r="C5" s="115"/>
      <c r="D5" s="115"/>
      <c r="E5" s="34" t="s">
        <v>163</v>
      </c>
      <c r="F5" s="34" t="s">
        <v>164</v>
      </c>
      <c r="G5" s="121" t="s">
        <v>151</v>
      </c>
    </row>
    <row r="6" spans="1:7" s="9" customFormat="1" ht="17.25" customHeight="1" x14ac:dyDescent="0.2">
      <c r="A6" s="125"/>
      <c r="B6" s="116" t="s">
        <v>105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257.90483</v>
      </c>
      <c r="C8" s="84">
        <v>234.28050300000001</v>
      </c>
      <c r="D8" s="84">
        <v>261.16680100000002</v>
      </c>
      <c r="E8" s="84">
        <v>753.35213399999998</v>
      </c>
      <c r="F8" s="84">
        <v>695.97882800000002</v>
      </c>
      <c r="G8" s="85">
        <f>IF(AND(F8&gt;0,E8&gt;0),(E8/F8%)-100,"x  ")</f>
        <v>8.2435418567071537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11.354946</v>
      </c>
      <c r="C10" s="84">
        <v>9.8661709999999996</v>
      </c>
      <c r="D10" s="84">
        <v>11.355055999999999</v>
      </c>
      <c r="E10" s="84">
        <v>32.576172999999997</v>
      </c>
      <c r="F10" s="84">
        <v>26.904126999999999</v>
      </c>
      <c r="G10" s="85">
        <f>IF(AND(F10&gt;0,E10&gt;0),(E10/F10%)-100,"x  ")</f>
        <v>21.082438393187772</v>
      </c>
    </row>
    <row r="11" spans="1:7" s="9" customFormat="1" ht="12" x14ac:dyDescent="0.2">
      <c r="A11" s="37" t="s">
        <v>25</v>
      </c>
      <c r="B11" s="84">
        <v>81.817183</v>
      </c>
      <c r="C11" s="84">
        <v>72.554952999999998</v>
      </c>
      <c r="D11" s="84">
        <v>96.746021999999996</v>
      </c>
      <c r="E11" s="84">
        <v>251.11815799999999</v>
      </c>
      <c r="F11" s="84">
        <v>212.82992100000001</v>
      </c>
      <c r="G11" s="85">
        <f>IF(AND(F11&gt;0,E11&gt;0),(E11/F11%)-100,"x  ")</f>
        <v>17.990063060729113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141</v>
      </c>
      <c r="B13" s="84">
        <v>5.9550580000000002</v>
      </c>
      <c r="C13" s="84">
        <v>6.195506</v>
      </c>
      <c r="D13" s="84">
        <v>4.0835809999999997</v>
      </c>
      <c r="E13" s="84">
        <v>16.234145000000002</v>
      </c>
      <c r="F13" s="84">
        <v>14.623768</v>
      </c>
      <c r="G13" s="85">
        <f>IF(AND(F13&gt;0,E13&gt;0),(E13/F13%)-100,"x  ")</f>
        <v>11.012052434092226</v>
      </c>
    </row>
    <row r="14" spans="1:7" s="9" customFormat="1" ht="12" x14ac:dyDescent="0.2">
      <c r="A14" s="38" t="s">
        <v>109</v>
      </c>
      <c r="B14" s="84">
        <v>44.843806999999998</v>
      </c>
      <c r="C14" s="84">
        <v>37.035381000000001</v>
      </c>
      <c r="D14" s="84">
        <v>41.519857999999999</v>
      </c>
      <c r="E14" s="84">
        <v>123.399046</v>
      </c>
      <c r="F14" s="84">
        <v>127.093593</v>
      </c>
      <c r="G14" s="85">
        <f>IF(AND(F14&gt;0,E14&gt;0),(E14/F14%)-100,"x  ")</f>
        <v>-2.9069498412874424</v>
      </c>
    </row>
    <row r="15" spans="1:7" s="9" customFormat="1" ht="12" x14ac:dyDescent="0.2">
      <c r="A15" s="38" t="s">
        <v>134</v>
      </c>
      <c r="B15" s="84">
        <v>23.397658</v>
      </c>
      <c r="C15" s="84">
        <v>20.540800000000001</v>
      </c>
      <c r="D15" s="84">
        <v>42.714787999999999</v>
      </c>
      <c r="E15" s="84">
        <v>86.653245999999996</v>
      </c>
      <c r="F15" s="84">
        <v>49.695208999999998</v>
      </c>
      <c r="G15" s="85">
        <f>IF(AND(F15&gt;0,E15&gt;0),(E15/F15%)-100,"x  ")</f>
        <v>74.369416576958173</v>
      </c>
    </row>
    <row r="16" spans="1:7" s="9" customFormat="1" ht="12" x14ac:dyDescent="0.2">
      <c r="A16" s="37" t="s">
        <v>26</v>
      </c>
      <c r="B16" s="84">
        <v>122.172798</v>
      </c>
      <c r="C16" s="84">
        <v>104.59521700000001</v>
      </c>
      <c r="D16" s="84">
        <v>104.73054399999999</v>
      </c>
      <c r="E16" s="84">
        <v>331.498559</v>
      </c>
      <c r="F16" s="84">
        <v>324.62596400000001</v>
      </c>
      <c r="G16" s="85">
        <f>IF(AND(F16&gt;0,E16&gt;0),(E16/F16%)-100,"x  ")</f>
        <v>2.1170811217059651</v>
      </c>
    </row>
    <row r="17" spans="1:7" s="9" customFormat="1" ht="12" x14ac:dyDescent="0.2">
      <c r="A17" s="40" t="s">
        <v>27</v>
      </c>
      <c r="B17" s="84">
        <v>42.559902999999998</v>
      </c>
      <c r="C17" s="84">
        <v>47.264161999999999</v>
      </c>
      <c r="D17" s="84">
        <v>48.335178999999997</v>
      </c>
      <c r="E17" s="84">
        <v>138.159244</v>
      </c>
      <c r="F17" s="84">
        <v>131.61881600000001</v>
      </c>
      <c r="G17" s="85">
        <f>IF(AND(F17&gt;0,E17&gt;0),(E17/F17%)-100,"x  ")</f>
        <v>4.9692195985108896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1384.9956540000001</v>
      </c>
      <c r="C19" s="84">
        <v>1344.790931</v>
      </c>
      <c r="D19" s="84">
        <v>1233.1301800000001</v>
      </c>
      <c r="E19" s="84">
        <v>3962.9167649999999</v>
      </c>
      <c r="F19" s="84">
        <v>3783.4036070000002</v>
      </c>
      <c r="G19" s="85">
        <f>IF(AND(F19&gt;0,E19&gt;0),(E19/F19%)-100,"x  ")</f>
        <v>4.7447530490235579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104.816338</v>
      </c>
      <c r="C21" s="84">
        <v>171.66502199999999</v>
      </c>
      <c r="D21" s="84">
        <v>100.58948100000001</v>
      </c>
      <c r="E21" s="84">
        <v>377.07084099999997</v>
      </c>
      <c r="F21" s="84">
        <v>392.16615999999999</v>
      </c>
      <c r="G21" s="85">
        <f>IF(AND(F21&gt;0,E21&gt;0),(E21/F21%)-100,"x  ")</f>
        <v>-3.8492150878087017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129</v>
      </c>
      <c r="B23" s="84">
        <v>83.823794000000007</v>
      </c>
      <c r="C23" s="84">
        <v>144.90922599999999</v>
      </c>
      <c r="D23" s="84">
        <v>75.737120000000004</v>
      </c>
      <c r="E23" s="84">
        <v>304.47014000000001</v>
      </c>
      <c r="F23" s="84">
        <v>313.63457599999998</v>
      </c>
      <c r="G23" s="85">
        <f>IF(AND(F23&gt;0,E23&gt;0),(E23/F23%)-100,"x  ")</f>
        <v>-2.922010741570773</v>
      </c>
    </row>
    <row r="24" spans="1:7" s="9" customFormat="1" ht="12" x14ac:dyDescent="0.2">
      <c r="A24" s="40" t="s">
        <v>30</v>
      </c>
      <c r="B24" s="84">
        <v>146.99699699999999</v>
      </c>
      <c r="C24" s="84">
        <v>123.24078900000001</v>
      </c>
      <c r="D24" s="84">
        <v>134.241084</v>
      </c>
      <c r="E24" s="84">
        <v>404.47886999999997</v>
      </c>
      <c r="F24" s="84">
        <v>425.84012899999999</v>
      </c>
      <c r="G24" s="85">
        <f>IF(AND(F24&gt;0,E24&gt;0),(E24/F24%)-100,"x  ")</f>
        <v>-5.016262570219169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20.874123000000001</v>
      </c>
      <c r="C26" s="84">
        <v>27.327273999999999</v>
      </c>
      <c r="D26" s="84">
        <v>17.157063000000001</v>
      </c>
      <c r="E26" s="84">
        <v>65.358459999999994</v>
      </c>
      <c r="F26" s="84">
        <v>106.166956</v>
      </c>
      <c r="G26" s="85">
        <f>IF(AND(F26&gt;0,E26&gt;0),(E26/F26%)-100,"x  ")</f>
        <v>-38.438039044841787</v>
      </c>
    </row>
    <row r="27" spans="1:7" s="9" customFormat="1" ht="12" x14ac:dyDescent="0.2">
      <c r="A27" s="39" t="s">
        <v>110</v>
      </c>
      <c r="B27" s="84">
        <v>19.490283999999999</v>
      </c>
      <c r="C27" s="84">
        <v>11.914448999999999</v>
      </c>
      <c r="D27" s="84">
        <v>17.034171000000001</v>
      </c>
      <c r="E27" s="84">
        <v>48.438904000000001</v>
      </c>
      <c r="F27" s="84">
        <v>39.602455999999997</v>
      </c>
      <c r="G27" s="85">
        <f>IF(AND(F27&gt;0,E27&gt;0),(E27/F27%)-100,"x  ")</f>
        <v>22.312878777013239</v>
      </c>
    </row>
    <row r="28" spans="1:7" s="9" customFormat="1" ht="12" x14ac:dyDescent="0.2">
      <c r="A28" s="42" t="s">
        <v>33</v>
      </c>
      <c r="B28" s="84">
        <v>1133.182319</v>
      </c>
      <c r="C28" s="84">
        <v>1049.8851199999999</v>
      </c>
      <c r="D28" s="84">
        <v>998.29961500000002</v>
      </c>
      <c r="E28" s="84">
        <v>3181.3670539999998</v>
      </c>
      <c r="F28" s="84">
        <v>2965.3973179999998</v>
      </c>
      <c r="G28" s="85">
        <f>IF(AND(F28&gt;0,E28&gt;0),(E28/F28%)-100,"x  ")</f>
        <v>7.2829949190639951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212.33101500000001</v>
      </c>
      <c r="C30" s="84">
        <v>204.62402499999999</v>
      </c>
      <c r="D30" s="84">
        <v>194.350911</v>
      </c>
      <c r="E30" s="84">
        <v>611.30595100000005</v>
      </c>
      <c r="F30" s="84">
        <v>604.71920399999999</v>
      </c>
      <c r="G30" s="85">
        <f>IF(AND(F30&gt;0,E30&gt;0),(E30/F30%)-100,"x  ")</f>
        <v>1.0892240491836702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111</v>
      </c>
      <c r="B32" s="84">
        <v>89.782185999999996</v>
      </c>
      <c r="C32" s="84">
        <v>78.431850999999995</v>
      </c>
      <c r="D32" s="84">
        <v>82.539073000000002</v>
      </c>
      <c r="E32" s="84">
        <v>250.75310999999999</v>
      </c>
      <c r="F32" s="84">
        <v>234.13007899999999</v>
      </c>
      <c r="G32" s="85">
        <f>IF(AND(F32&gt;0,E32&gt;0),(E32/F32%)-100,"x  ")</f>
        <v>7.0999126088365614</v>
      </c>
    </row>
    <row r="33" spans="1:7" s="9" customFormat="1" ht="12" x14ac:dyDescent="0.2">
      <c r="A33" s="45" t="s">
        <v>35</v>
      </c>
      <c r="B33" s="84">
        <v>26.887955000000002</v>
      </c>
      <c r="C33" s="84">
        <v>29.200444000000001</v>
      </c>
      <c r="D33" s="84">
        <v>25.978777999999998</v>
      </c>
      <c r="E33" s="84">
        <v>82.067177000000001</v>
      </c>
      <c r="F33" s="84">
        <v>79.642381</v>
      </c>
      <c r="G33" s="85">
        <f>IF(AND(F33&gt;0,E33&gt;0),(E33/F33%)-100,"x  ")</f>
        <v>3.0446051079261451</v>
      </c>
    </row>
    <row r="34" spans="1:7" s="9" customFormat="1" ht="12" x14ac:dyDescent="0.2">
      <c r="A34" s="43" t="s">
        <v>36</v>
      </c>
      <c r="B34" s="84">
        <v>920.85130400000003</v>
      </c>
      <c r="C34" s="84">
        <v>845.26109499999995</v>
      </c>
      <c r="D34" s="84">
        <v>803.94870400000002</v>
      </c>
      <c r="E34" s="84">
        <v>2570.061103</v>
      </c>
      <c r="F34" s="84">
        <v>2360.6781139999998</v>
      </c>
      <c r="G34" s="85">
        <f>IF(AND(F34&gt;0,E34&gt;0),(E34/F34%)-100,"x  ")</f>
        <v>8.869611988108602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112</v>
      </c>
      <c r="B36" s="84">
        <v>47.469695000000002</v>
      </c>
      <c r="C36" s="84">
        <v>41.198720999999999</v>
      </c>
      <c r="D36" s="84">
        <v>33.183625999999997</v>
      </c>
      <c r="E36" s="84">
        <v>121.852042</v>
      </c>
      <c r="F36" s="84">
        <v>125.137377</v>
      </c>
      <c r="G36" s="85">
        <f t="shared" ref="G36:G47" si="0">IF(AND(F36&gt;0,E36&gt;0),(E36/F36%)-100,"x  ")</f>
        <v>-2.6253826624478478</v>
      </c>
    </row>
    <row r="37" spans="1:7" s="9" customFormat="1" ht="12" x14ac:dyDescent="0.2">
      <c r="A37" s="45" t="s">
        <v>37</v>
      </c>
      <c r="B37" s="84">
        <v>14.212835999999999</v>
      </c>
      <c r="C37" s="84">
        <v>11.33376</v>
      </c>
      <c r="D37" s="84">
        <v>9.2545959999999994</v>
      </c>
      <c r="E37" s="84">
        <v>34.801192</v>
      </c>
      <c r="F37" s="84">
        <v>26.360892</v>
      </c>
      <c r="G37" s="85">
        <f t="shared" si="0"/>
        <v>32.018264025359969</v>
      </c>
    </row>
    <row r="38" spans="1:7" s="9" customFormat="1" ht="12" x14ac:dyDescent="0.2">
      <c r="A38" s="45" t="s">
        <v>38</v>
      </c>
      <c r="B38" s="84">
        <v>57.955979999999997</v>
      </c>
      <c r="C38" s="84">
        <v>59.363909</v>
      </c>
      <c r="D38" s="84">
        <v>52.079169</v>
      </c>
      <c r="E38" s="84">
        <v>169.399058</v>
      </c>
      <c r="F38" s="84">
        <v>135.39121</v>
      </c>
      <c r="G38" s="85">
        <f t="shared" si="0"/>
        <v>25.118209668116549</v>
      </c>
    </row>
    <row r="39" spans="1:7" s="9" customFormat="1" ht="12" x14ac:dyDescent="0.2">
      <c r="A39" s="45" t="s">
        <v>39</v>
      </c>
      <c r="B39" s="84">
        <v>40.296920999999998</v>
      </c>
      <c r="C39" s="84">
        <v>35.166336000000001</v>
      </c>
      <c r="D39" s="84">
        <v>36.727226000000002</v>
      </c>
      <c r="E39" s="84">
        <v>112.190483</v>
      </c>
      <c r="F39" s="84">
        <v>107.47951500000001</v>
      </c>
      <c r="G39" s="85">
        <f t="shared" si="0"/>
        <v>4.3831310552527043</v>
      </c>
    </row>
    <row r="40" spans="1:7" s="9" customFormat="1" ht="12" x14ac:dyDescent="0.2">
      <c r="A40" s="45" t="s">
        <v>40</v>
      </c>
      <c r="B40" s="84">
        <v>88.031064999999998</v>
      </c>
      <c r="C40" s="84">
        <v>70.954166999999998</v>
      </c>
      <c r="D40" s="84">
        <v>76.209123000000005</v>
      </c>
      <c r="E40" s="84">
        <v>235.194355</v>
      </c>
      <c r="F40" s="84">
        <v>310.24231200000003</v>
      </c>
      <c r="G40" s="85">
        <f t="shared" si="0"/>
        <v>-24.190110148482901</v>
      </c>
    </row>
    <row r="41" spans="1:7" s="9" customFormat="1" ht="12" x14ac:dyDescent="0.2">
      <c r="A41" s="45" t="s">
        <v>114</v>
      </c>
      <c r="B41" s="84">
        <v>203.808807</v>
      </c>
      <c r="C41" s="84">
        <v>184.110501</v>
      </c>
      <c r="D41" s="84">
        <v>170.376788</v>
      </c>
      <c r="E41" s="84">
        <v>558.29609600000003</v>
      </c>
      <c r="F41" s="84">
        <v>491.44061499999998</v>
      </c>
      <c r="G41" s="85">
        <f t="shared" si="0"/>
        <v>13.603979597819787</v>
      </c>
    </row>
    <row r="42" spans="1:7" s="9" customFormat="1" ht="12" x14ac:dyDescent="0.2">
      <c r="A42" s="45" t="s">
        <v>115</v>
      </c>
      <c r="B42" s="84">
        <v>25.193012</v>
      </c>
      <c r="C42" s="84">
        <v>12.773035999999999</v>
      </c>
      <c r="D42" s="84">
        <v>10.805510999999999</v>
      </c>
      <c r="E42" s="84">
        <v>48.771559000000003</v>
      </c>
      <c r="F42" s="84">
        <v>52.822890999999998</v>
      </c>
      <c r="G42" s="85">
        <f t="shared" si="0"/>
        <v>-7.669652158947514</v>
      </c>
    </row>
    <row r="43" spans="1:7" s="9" customFormat="1" ht="12" x14ac:dyDescent="0.2">
      <c r="A43" s="45" t="s">
        <v>116</v>
      </c>
      <c r="B43" s="84">
        <v>44.237712000000002</v>
      </c>
      <c r="C43" s="84">
        <v>47.373578000000002</v>
      </c>
      <c r="D43" s="84">
        <v>43.618447000000003</v>
      </c>
      <c r="E43" s="84">
        <v>135.229737</v>
      </c>
      <c r="F43" s="84">
        <v>123.557885</v>
      </c>
      <c r="G43" s="85">
        <f t="shared" si="0"/>
        <v>9.4464647076145667</v>
      </c>
    </row>
    <row r="44" spans="1:7" s="9" customFormat="1" ht="12" x14ac:dyDescent="0.2">
      <c r="A44" s="45" t="s">
        <v>113</v>
      </c>
      <c r="B44" s="84">
        <v>20.361561999999999</v>
      </c>
      <c r="C44" s="84">
        <v>21.186606000000001</v>
      </c>
      <c r="D44" s="84">
        <v>20.847566</v>
      </c>
      <c r="E44" s="84">
        <v>62.395733999999997</v>
      </c>
      <c r="F44" s="84">
        <v>58.190342000000001</v>
      </c>
      <c r="G44" s="85">
        <f t="shared" si="0"/>
        <v>7.226958727962085</v>
      </c>
    </row>
    <row r="45" spans="1:7" s="9" customFormat="1" ht="12" x14ac:dyDescent="0.2">
      <c r="A45" s="45" t="s">
        <v>41</v>
      </c>
      <c r="B45" s="84">
        <v>36.406703</v>
      </c>
      <c r="C45" s="84">
        <v>40.835498000000001</v>
      </c>
      <c r="D45" s="84">
        <v>36.148650000000004</v>
      </c>
      <c r="E45" s="84">
        <v>113.390851</v>
      </c>
      <c r="F45" s="84">
        <v>108.717962</v>
      </c>
      <c r="G45" s="85">
        <f t="shared" si="0"/>
        <v>4.298175677722881</v>
      </c>
    </row>
    <row r="46" spans="1:7" s="9" customFormat="1" ht="12" x14ac:dyDescent="0.2">
      <c r="A46" s="45" t="s">
        <v>130</v>
      </c>
      <c r="B46" s="84">
        <v>6.8557259999999998</v>
      </c>
      <c r="C46" s="84">
        <v>5.3761060000000001</v>
      </c>
      <c r="D46" s="84">
        <v>3.9149919999999998</v>
      </c>
      <c r="E46" s="84">
        <v>16.146823999999999</v>
      </c>
      <c r="F46" s="84">
        <v>19.570060999999999</v>
      </c>
      <c r="G46" s="85">
        <f t="shared" si="0"/>
        <v>-17.49221425523406</v>
      </c>
    </row>
    <row r="47" spans="1:7" s="9" customFormat="1" ht="24" x14ac:dyDescent="0.2">
      <c r="A47" s="68" t="s">
        <v>131</v>
      </c>
      <c r="B47" s="84">
        <v>25.716863</v>
      </c>
      <c r="C47" s="84">
        <v>22.010957000000001</v>
      </c>
      <c r="D47" s="84">
        <v>15.819948</v>
      </c>
      <c r="E47" s="84">
        <v>63.547767999999998</v>
      </c>
      <c r="F47" s="84">
        <v>55.980933</v>
      </c>
      <c r="G47" s="85">
        <f t="shared" si="0"/>
        <v>13.516807588755256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158</v>
      </c>
      <c r="B49" s="84">
        <v>61.152645999999997</v>
      </c>
      <c r="C49" s="84">
        <v>77.412121999999997</v>
      </c>
      <c r="D49" s="84">
        <v>64.101617000000005</v>
      </c>
      <c r="E49" s="84">
        <v>202.66638499999999</v>
      </c>
      <c r="F49" s="84">
        <v>189.52145100000001</v>
      </c>
      <c r="G49" s="85">
        <f>IF(AND(F49&gt;0,E49&gt;0),(E49/F49%)-100,"x  ")</f>
        <v>6.9358555090420708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1704.05313</v>
      </c>
      <c r="C51" s="87">
        <v>1656.4835559999999</v>
      </c>
      <c r="D51" s="87">
        <v>1558.398598</v>
      </c>
      <c r="E51" s="87">
        <v>4918.9352840000001</v>
      </c>
      <c r="F51" s="87">
        <v>4668.9038860000001</v>
      </c>
      <c r="G51" s="88">
        <f>IF(AND(F51&gt;0,E51&gt;0),(E51/F51%)-100,"x  ")</f>
        <v>5.3552483431868154</v>
      </c>
    </row>
    <row r="52" spans="1:7" ht="7.5" customHeight="1" x14ac:dyDescent="0.2"/>
    <row r="53" spans="1:7" x14ac:dyDescent="0.2">
      <c r="A53" s="33" t="s">
        <v>150</v>
      </c>
    </row>
    <row r="54" spans="1:7" x14ac:dyDescent="0.2">
      <c r="A54" s="33" t="s">
        <v>175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1/14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view="pageLayout" zoomScaleNormal="100" workbookViewId="0"/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154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155</v>
      </c>
      <c r="B4" s="89" t="s">
        <v>90</v>
      </c>
      <c r="C4" s="89" t="s">
        <v>91</v>
      </c>
      <c r="D4" s="89" t="s">
        <v>92</v>
      </c>
      <c r="E4" s="130" t="s">
        <v>162</v>
      </c>
      <c r="F4" s="130"/>
      <c r="G4" s="131"/>
    </row>
    <row r="5" spans="1:7" ht="24" customHeight="1" x14ac:dyDescent="0.2">
      <c r="A5" s="129"/>
      <c r="B5" s="128" t="s">
        <v>165</v>
      </c>
      <c r="C5" s="128"/>
      <c r="D5" s="128"/>
      <c r="E5" s="80" t="s">
        <v>165</v>
      </c>
      <c r="F5" s="80" t="s">
        <v>166</v>
      </c>
      <c r="G5" s="132" t="s">
        <v>149</v>
      </c>
    </row>
    <row r="6" spans="1:7" ht="17.25" customHeight="1" x14ac:dyDescent="0.2">
      <c r="A6" s="129"/>
      <c r="B6" s="128" t="s">
        <v>105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1174.204913</v>
      </c>
      <c r="C8" s="84">
        <v>1199.2758859999999</v>
      </c>
      <c r="D8" s="84">
        <v>1124.949308</v>
      </c>
      <c r="E8" s="84">
        <v>3498.4301070000001</v>
      </c>
      <c r="F8" s="84">
        <v>3353.0595790000002</v>
      </c>
      <c r="G8" s="85">
        <f>IF(AND(F8&gt;0,E8&gt;0),(E8/F8%)-100,"x  ")</f>
        <v>4.3354591403757468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144</v>
      </c>
      <c r="B10" s="84">
        <v>1003.035949</v>
      </c>
      <c r="C10" s="84">
        <v>990.20473100000004</v>
      </c>
      <c r="D10" s="84">
        <v>1029.0558840000001</v>
      </c>
      <c r="E10" s="84">
        <v>3022.2965640000002</v>
      </c>
      <c r="F10" s="84">
        <v>2876.7017890000002</v>
      </c>
      <c r="G10" s="85">
        <f>IF(AND(F10&gt;0,E10&gt;0),(E10/F10%)-100,"x  ")</f>
        <v>5.0611702456170065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145</v>
      </c>
      <c r="B12" s="84">
        <f>SUM(B14:B30)</f>
        <v>414.4869139999999</v>
      </c>
      <c r="C12" s="84">
        <f>SUM(C14:C30)</f>
        <v>418.82553799999999</v>
      </c>
      <c r="D12" s="84">
        <f>SUM(D14:D30)</f>
        <v>415.0693290000001</v>
      </c>
      <c r="E12" s="84">
        <f>SUM(E14:E30)</f>
        <v>1248.3817809999998</v>
      </c>
      <c r="F12" s="84">
        <f>SUM(F14:F30)</f>
        <v>1279.9191060000001</v>
      </c>
      <c r="G12" s="85">
        <f>IF(AND(F12&gt;0,E12&gt;0),(E12/F12%)-100,"x  ")</f>
        <v>-2.4640092371587912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59.577945</v>
      </c>
      <c r="C14" s="84">
        <v>66.409195999999994</v>
      </c>
      <c r="D14" s="84">
        <v>62.160277999999998</v>
      </c>
      <c r="E14" s="84">
        <v>188.14741900000001</v>
      </c>
      <c r="F14" s="84">
        <v>230.375068</v>
      </c>
      <c r="G14" s="85">
        <f t="shared" ref="G14:G31" si="0">IF(AND(F14&gt;0,E14&gt;0),(E14/F14%)-100,"x  ")</f>
        <v>-18.329956173903327</v>
      </c>
    </row>
    <row r="15" spans="1:7" ht="12.75" customHeight="1" x14ac:dyDescent="0.2">
      <c r="A15" s="53" t="s">
        <v>45</v>
      </c>
      <c r="B15" s="84">
        <v>54.683605999999997</v>
      </c>
      <c r="C15" s="84">
        <v>51.160310000000003</v>
      </c>
      <c r="D15" s="84">
        <v>50.555643000000003</v>
      </c>
      <c r="E15" s="84">
        <v>156.39955900000001</v>
      </c>
      <c r="F15" s="84">
        <v>141.77204399999999</v>
      </c>
      <c r="G15" s="85">
        <f t="shared" si="0"/>
        <v>10.317630039953457</v>
      </c>
    </row>
    <row r="16" spans="1:7" ht="12.75" customHeight="1" x14ac:dyDescent="0.2">
      <c r="A16" s="53" t="s">
        <v>46</v>
      </c>
      <c r="B16" s="84">
        <v>2.7084800000000002</v>
      </c>
      <c r="C16" s="84">
        <v>2.1671140000000002</v>
      </c>
      <c r="D16" s="84">
        <v>3.8641429999999999</v>
      </c>
      <c r="E16" s="84">
        <v>8.7397369999999999</v>
      </c>
      <c r="F16" s="84">
        <v>9.4924979999999994</v>
      </c>
      <c r="G16" s="85">
        <f t="shared" si="0"/>
        <v>-7.9300622449433149</v>
      </c>
    </row>
    <row r="17" spans="1:7" ht="12.75" customHeight="1" x14ac:dyDescent="0.2">
      <c r="A17" s="53" t="s">
        <v>47</v>
      </c>
      <c r="B17" s="84">
        <v>83.271101000000002</v>
      </c>
      <c r="C17" s="84">
        <v>86.772867000000005</v>
      </c>
      <c r="D17" s="84">
        <v>91.176141999999999</v>
      </c>
      <c r="E17" s="84">
        <v>261.22010999999998</v>
      </c>
      <c r="F17" s="84">
        <v>283.22726999999998</v>
      </c>
      <c r="G17" s="85">
        <f t="shared" si="0"/>
        <v>-7.7701416251337747</v>
      </c>
    </row>
    <row r="18" spans="1:7" ht="12.75" customHeight="1" x14ac:dyDescent="0.2">
      <c r="A18" s="53" t="s">
        <v>48</v>
      </c>
      <c r="B18" s="84">
        <v>57.692034</v>
      </c>
      <c r="C18" s="84">
        <v>59.032217000000003</v>
      </c>
      <c r="D18" s="84">
        <v>54.629733999999999</v>
      </c>
      <c r="E18" s="84">
        <v>171.35398499999999</v>
      </c>
      <c r="F18" s="84">
        <v>170.109746</v>
      </c>
      <c r="G18" s="85">
        <f t="shared" si="0"/>
        <v>0.731433106719237</v>
      </c>
    </row>
    <row r="19" spans="1:7" ht="12.75" customHeight="1" x14ac:dyDescent="0.2">
      <c r="A19" s="53" t="s">
        <v>49</v>
      </c>
      <c r="B19" s="84">
        <v>5.6827329999999998</v>
      </c>
      <c r="C19" s="84">
        <v>5.5982919999999998</v>
      </c>
      <c r="D19" s="84">
        <v>4.8131919999999999</v>
      </c>
      <c r="E19" s="84">
        <v>16.094217</v>
      </c>
      <c r="F19" s="84">
        <v>15.94159</v>
      </c>
      <c r="G19" s="85">
        <f t="shared" si="0"/>
        <v>0.95741390915209479</v>
      </c>
    </row>
    <row r="20" spans="1:7" ht="12.75" customHeight="1" x14ac:dyDescent="0.2">
      <c r="A20" s="53" t="s">
        <v>50</v>
      </c>
      <c r="B20" s="84">
        <v>9.1228820000000006</v>
      </c>
      <c r="C20" s="84">
        <v>12.147422000000001</v>
      </c>
      <c r="D20" s="84">
        <v>12.126571</v>
      </c>
      <c r="E20" s="84">
        <v>33.396875000000001</v>
      </c>
      <c r="F20" s="84">
        <v>36.086573999999999</v>
      </c>
      <c r="G20" s="85">
        <f t="shared" si="0"/>
        <v>-7.4534617777791823</v>
      </c>
    </row>
    <row r="21" spans="1:7" ht="12.75" customHeight="1" x14ac:dyDescent="0.2">
      <c r="A21" s="53" t="s">
        <v>51</v>
      </c>
      <c r="B21" s="84">
        <v>2.150954</v>
      </c>
      <c r="C21" s="84">
        <v>3.7998820000000002</v>
      </c>
      <c r="D21" s="84">
        <v>2.8769559999999998</v>
      </c>
      <c r="E21" s="84">
        <v>8.8277920000000005</v>
      </c>
      <c r="F21" s="84">
        <v>9.5989810000000002</v>
      </c>
      <c r="G21" s="85">
        <f t="shared" si="0"/>
        <v>-8.0340715332179542</v>
      </c>
    </row>
    <row r="22" spans="1:7" ht="12.75" customHeight="1" x14ac:dyDescent="0.2">
      <c r="A22" s="53" t="s">
        <v>52</v>
      </c>
      <c r="B22" s="84">
        <v>35.255678000000003</v>
      </c>
      <c r="C22" s="84">
        <v>31.419204000000001</v>
      </c>
      <c r="D22" s="84">
        <v>29.092144000000001</v>
      </c>
      <c r="E22" s="84">
        <v>95.767026000000001</v>
      </c>
      <c r="F22" s="84">
        <v>73.295767999999995</v>
      </c>
      <c r="G22" s="85">
        <f t="shared" si="0"/>
        <v>30.658329414052957</v>
      </c>
    </row>
    <row r="23" spans="1:7" ht="12.75" customHeight="1" x14ac:dyDescent="0.2">
      <c r="A23" s="53" t="s">
        <v>53</v>
      </c>
      <c r="B23" s="84">
        <v>65.912792999999994</v>
      </c>
      <c r="C23" s="84">
        <v>56.552349999999997</v>
      </c>
      <c r="D23" s="84">
        <v>59.182516</v>
      </c>
      <c r="E23" s="84">
        <v>181.647659</v>
      </c>
      <c r="F23" s="84">
        <v>183.87996999999999</v>
      </c>
      <c r="G23" s="85">
        <f t="shared" si="0"/>
        <v>-1.2140044399615562</v>
      </c>
    </row>
    <row r="24" spans="1:7" ht="12.75" customHeight="1" x14ac:dyDescent="0.2">
      <c r="A24" s="53" t="s">
        <v>54</v>
      </c>
      <c r="B24" s="84">
        <v>26.241795</v>
      </c>
      <c r="C24" s="84">
        <v>27.108181999999999</v>
      </c>
      <c r="D24" s="84">
        <v>28.584430000000001</v>
      </c>
      <c r="E24" s="84">
        <v>81.934406999999993</v>
      </c>
      <c r="F24" s="84">
        <v>83.013390000000001</v>
      </c>
      <c r="G24" s="85">
        <f t="shared" si="0"/>
        <v>-1.2997698323126059</v>
      </c>
    </row>
    <row r="25" spans="1:7" ht="12.75" customHeight="1" x14ac:dyDescent="0.2">
      <c r="A25" s="53" t="s">
        <v>64</v>
      </c>
      <c r="B25" s="84">
        <v>1.863008</v>
      </c>
      <c r="C25" s="84">
        <v>3.337059</v>
      </c>
      <c r="D25" s="84">
        <v>2.8407520000000002</v>
      </c>
      <c r="E25" s="84">
        <v>8.0408190000000008</v>
      </c>
      <c r="F25" s="84">
        <v>6.0010219999999999</v>
      </c>
      <c r="G25" s="85">
        <f t="shared" si="0"/>
        <v>33.99082689581877</v>
      </c>
    </row>
    <row r="26" spans="1:7" ht="12.75" customHeight="1" x14ac:dyDescent="0.2">
      <c r="A26" s="53" t="s">
        <v>176</v>
      </c>
      <c r="B26" s="84">
        <v>1.1350929999999999</v>
      </c>
      <c r="C26" s="84">
        <v>0.61461500000000002</v>
      </c>
      <c r="D26" s="84">
        <v>1.004011</v>
      </c>
      <c r="E26" s="84">
        <v>2.7537189999999998</v>
      </c>
      <c r="F26" s="84">
        <v>4.6007030000000002</v>
      </c>
      <c r="G26" s="85">
        <f t="shared" si="0"/>
        <v>-40.145690778126742</v>
      </c>
    </row>
    <row r="27" spans="1:7" ht="12.75" customHeight="1" x14ac:dyDescent="0.2">
      <c r="A27" s="53" t="s">
        <v>57</v>
      </c>
      <c r="B27" s="84">
        <v>1.48641</v>
      </c>
      <c r="C27" s="84">
        <v>2.037083</v>
      </c>
      <c r="D27" s="84">
        <v>1.557679</v>
      </c>
      <c r="E27" s="84">
        <v>5.0811719999999996</v>
      </c>
      <c r="F27" s="84">
        <v>4.9034310000000003</v>
      </c>
      <c r="G27" s="85">
        <f t="shared" si="0"/>
        <v>3.6248292267189868</v>
      </c>
    </row>
    <row r="28" spans="1:7" ht="12.75" customHeight="1" x14ac:dyDescent="0.2">
      <c r="A28" s="53" t="s">
        <v>58</v>
      </c>
      <c r="B28" s="84">
        <v>7.6047969999999996</v>
      </c>
      <c r="C28" s="84">
        <v>10.491044</v>
      </c>
      <c r="D28" s="84">
        <v>10.445114</v>
      </c>
      <c r="E28" s="84">
        <v>28.540955</v>
      </c>
      <c r="F28" s="84">
        <v>26.730377000000001</v>
      </c>
      <c r="G28" s="85">
        <f t="shared" si="0"/>
        <v>6.7734847136649137</v>
      </c>
    </row>
    <row r="29" spans="1:7" ht="12.75" customHeight="1" x14ac:dyDescent="0.2">
      <c r="A29" s="53" t="s">
        <v>55</v>
      </c>
      <c r="B29" s="84">
        <v>6.4759999999999998E-2</v>
      </c>
      <c r="C29" s="84">
        <v>4.7953000000000003E-2</v>
      </c>
      <c r="D29" s="84">
        <v>0.137623</v>
      </c>
      <c r="E29" s="84">
        <v>0.250336</v>
      </c>
      <c r="F29" s="84">
        <v>0.19006100000000001</v>
      </c>
      <c r="G29" s="85">
        <f t="shared" si="0"/>
        <v>31.713502507089828</v>
      </c>
    </row>
    <row r="30" spans="1:7" ht="12.75" customHeight="1" x14ac:dyDescent="0.2">
      <c r="A30" s="53" t="s">
        <v>56</v>
      </c>
      <c r="B30" s="84">
        <v>3.2844999999999999E-2</v>
      </c>
      <c r="C30" s="84">
        <v>0.130748</v>
      </c>
      <c r="D30" s="84">
        <v>2.2401000000000001E-2</v>
      </c>
      <c r="E30" s="84">
        <v>0.18599399999999999</v>
      </c>
      <c r="F30" s="84">
        <v>0.70061300000000004</v>
      </c>
      <c r="G30" s="85">
        <f t="shared" si="0"/>
        <v>-73.45267644191587</v>
      </c>
    </row>
    <row r="31" spans="1:7" ht="12.75" customHeight="1" x14ac:dyDescent="0.2">
      <c r="A31" s="54" t="s">
        <v>59</v>
      </c>
      <c r="B31" s="84">
        <f>B10-B12</f>
        <v>588.549035</v>
      </c>
      <c r="C31" s="84">
        <f>C10-C12</f>
        <v>571.37919299999999</v>
      </c>
      <c r="D31" s="84">
        <f>D10-D12</f>
        <v>613.98655499999995</v>
      </c>
      <c r="E31" s="84">
        <f>E10-E12</f>
        <v>1773.9147830000004</v>
      </c>
      <c r="F31" s="84">
        <f>F10-F12</f>
        <v>1596.7826830000001</v>
      </c>
      <c r="G31" s="85">
        <f t="shared" si="0"/>
        <v>11.093062436474341</v>
      </c>
    </row>
    <row r="32" spans="1:7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3" t="s">
        <v>60</v>
      </c>
      <c r="B33" s="84">
        <v>50.338158999999997</v>
      </c>
      <c r="C33" s="84">
        <v>65.964564999999993</v>
      </c>
      <c r="D33" s="84">
        <v>109.47645900000001</v>
      </c>
      <c r="E33" s="84">
        <v>225.77918299999999</v>
      </c>
      <c r="F33" s="84">
        <v>246.91183799999999</v>
      </c>
      <c r="G33" s="85">
        <f t="shared" ref="G33:G43" si="1">IF(AND(F33&gt;0,E33&gt;0),(E33/F33%)-100,"x  ")</f>
        <v>-8.5587856666475375</v>
      </c>
    </row>
    <row r="34" spans="1:7" ht="12.75" customHeight="1" x14ac:dyDescent="0.2">
      <c r="A34" s="53" t="s">
        <v>61</v>
      </c>
      <c r="B34" s="84">
        <v>273.97403200000002</v>
      </c>
      <c r="C34" s="84">
        <v>250.28928099999999</v>
      </c>
      <c r="D34" s="84">
        <v>232.18174099999999</v>
      </c>
      <c r="E34" s="84">
        <v>756.44505400000003</v>
      </c>
      <c r="F34" s="84">
        <v>580.79836399999999</v>
      </c>
      <c r="G34" s="85">
        <f t="shared" si="1"/>
        <v>30.242283878058601</v>
      </c>
    </row>
    <row r="35" spans="1:7" ht="12.75" customHeight="1" x14ac:dyDescent="0.2">
      <c r="A35" s="53" t="s">
        <v>62</v>
      </c>
      <c r="B35" s="84">
        <v>73.119995000000003</v>
      </c>
      <c r="C35" s="84">
        <v>74.111008999999996</v>
      </c>
      <c r="D35" s="84">
        <v>78.261878999999993</v>
      </c>
      <c r="E35" s="84">
        <v>225.49288300000001</v>
      </c>
      <c r="F35" s="84">
        <v>197.40720200000001</v>
      </c>
      <c r="G35" s="85">
        <f t="shared" si="1"/>
        <v>14.227282852628647</v>
      </c>
    </row>
    <row r="36" spans="1:7" ht="12.75" customHeight="1" x14ac:dyDescent="0.2">
      <c r="A36" s="53" t="s">
        <v>63</v>
      </c>
      <c r="B36" s="84">
        <v>123.839906</v>
      </c>
      <c r="C36" s="84">
        <v>108.78345400000001</v>
      </c>
      <c r="D36" s="84">
        <v>118.81303800000001</v>
      </c>
      <c r="E36" s="84">
        <v>351.436398</v>
      </c>
      <c r="F36" s="84">
        <v>353.33424100000002</v>
      </c>
      <c r="G36" s="85">
        <f t="shared" si="1"/>
        <v>-0.53712399755789875</v>
      </c>
    </row>
    <row r="37" spans="1:7" ht="12.75" customHeight="1" x14ac:dyDescent="0.2">
      <c r="A37" s="53" t="s">
        <v>66</v>
      </c>
      <c r="B37" s="84">
        <v>19.326623999999999</v>
      </c>
      <c r="C37" s="84">
        <v>22.291153999999999</v>
      </c>
      <c r="D37" s="84">
        <v>22.855308999999998</v>
      </c>
      <c r="E37" s="84">
        <v>64.473087000000007</v>
      </c>
      <c r="F37" s="84">
        <v>70.121920000000003</v>
      </c>
      <c r="G37" s="85">
        <f t="shared" si="1"/>
        <v>-8.055730647420944</v>
      </c>
    </row>
    <row r="38" spans="1:7" ht="12.75" customHeight="1" x14ac:dyDescent="0.2">
      <c r="A38" s="53" t="s">
        <v>148</v>
      </c>
      <c r="B38" s="84">
        <v>0.22605800000000001</v>
      </c>
      <c r="C38" s="84">
        <v>0.43027199999999999</v>
      </c>
      <c r="D38" s="84">
        <v>0.361933</v>
      </c>
      <c r="E38" s="84">
        <v>1.0182629999999999</v>
      </c>
      <c r="F38" s="84">
        <v>2.302092</v>
      </c>
      <c r="G38" s="85">
        <f t="shared" si="1"/>
        <v>-55.767927606715979</v>
      </c>
    </row>
    <row r="39" spans="1:7" ht="12.75" customHeight="1" x14ac:dyDescent="0.2">
      <c r="A39" s="53" t="s">
        <v>65</v>
      </c>
      <c r="B39" s="84">
        <v>13.492746</v>
      </c>
      <c r="C39" s="84">
        <v>15.49738</v>
      </c>
      <c r="D39" s="84">
        <v>13.289861</v>
      </c>
      <c r="E39" s="84">
        <v>42.279986999999998</v>
      </c>
      <c r="F39" s="84">
        <v>40.134372999999997</v>
      </c>
      <c r="G39" s="85">
        <f>IF(AND(F39&gt;0,E39&gt;0),(E39/F39%)-100,"x  ")</f>
        <v>5.3460757939335508</v>
      </c>
    </row>
    <row r="40" spans="1:7" ht="12.75" customHeight="1" x14ac:dyDescent="0.2">
      <c r="A40" s="53" t="s">
        <v>67</v>
      </c>
      <c r="B40" s="84">
        <v>26.240067</v>
      </c>
      <c r="C40" s="84">
        <v>25.604355999999999</v>
      </c>
      <c r="D40" s="84">
        <v>27.032888</v>
      </c>
      <c r="E40" s="84">
        <v>78.877311000000006</v>
      </c>
      <c r="F40" s="84">
        <v>78.327045999999996</v>
      </c>
      <c r="G40" s="85">
        <f t="shared" si="1"/>
        <v>0.70252234458070006</v>
      </c>
    </row>
    <row r="41" spans="1:7" ht="12.75" customHeight="1" x14ac:dyDescent="0.2">
      <c r="A41" s="53" t="s">
        <v>68</v>
      </c>
      <c r="B41" s="84">
        <v>6.6149440000000004</v>
      </c>
      <c r="C41" s="84">
        <v>7.2426380000000004</v>
      </c>
      <c r="D41" s="84">
        <v>9.8921659999999996</v>
      </c>
      <c r="E41" s="84">
        <v>23.749748</v>
      </c>
      <c r="F41" s="84">
        <v>22.540278000000001</v>
      </c>
      <c r="G41" s="85">
        <f t="shared" si="1"/>
        <v>5.3658166948961394</v>
      </c>
    </row>
    <row r="42" spans="1:7" ht="12.75" customHeight="1" x14ac:dyDescent="0.2">
      <c r="A42" s="53" t="s">
        <v>69</v>
      </c>
      <c r="B42" s="84">
        <v>1.3765039999999999</v>
      </c>
      <c r="C42" s="84">
        <v>1.165084</v>
      </c>
      <c r="D42" s="84">
        <v>1.8212809999999999</v>
      </c>
      <c r="E42" s="84">
        <v>4.3628689999999999</v>
      </c>
      <c r="F42" s="84">
        <v>4.9053290000000001</v>
      </c>
      <c r="G42" s="85">
        <f t="shared" si="1"/>
        <v>-11.058585468986891</v>
      </c>
    </row>
    <row r="43" spans="1:7" ht="12.75" customHeight="1" x14ac:dyDescent="0.2">
      <c r="A43" s="56" t="s">
        <v>70</v>
      </c>
      <c r="B43" s="99">
        <f>B8-B10</f>
        <v>171.16896400000007</v>
      </c>
      <c r="C43" s="99">
        <f>C8-C10</f>
        <v>209.07115499999986</v>
      </c>
      <c r="D43" s="99">
        <f>D8-D10</f>
        <v>95.893423999999868</v>
      </c>
      <c r="E43" s="99">
        <f>E8-E10</f>
        <v>476.13354299999992</v>
      </c>
      <c r="F43" s="99">
        <f>F8-F10</f>
        <v>476.35779000000002</v>
      </c>
      <c r="G43" s="100">
        <f t="shared" si="1"/>
        <v>-4.7075329659278964E-2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71</v>
      </c>
      <c r="B45" s="84">
        <v>105.527491</v>
      </c>
      <c r="C45" s="84">
        <v>154.48076800000001</v>
      </c>
      <c r="D45" s="84">
        <v>46.192174000000001</v>
      </c>
      <c r="E45" s="84">
        <v>306.20043299999998</v>
      </c>
      <c r="F45" s="84">
        <v>300.87175100000002</v>
      </c>
      <c r="G45" s="85">
        <f>IF(AND(F45&gt;0,E45&gt;0),(E45/F45%)-100,"x  ")</f>
        <v>1.7710808616259754</v>
      </c>
    </row>
    <row r="46" spans="1:7" ht="12.75" customHeight="1" x14ac:dyDescent="0.2">
      <c r="A46" s="54" t="s">
        <v>72</v>
      </c>
      <c r="B46" s="84">
        <v>30.413038</v>
      </c>
      <c r="C46" s="84">
        <v>19.787904999999999</v>
      </c>
      <c r="D46" s="84">
        <v>16.809446999999999</v>
      </c>
      <c r="E46" s="84">
        <v>67.010390000000001</v>
      </c>
      <c r="F46" s="84">
        <v>70.097840000000005</v>
      </c>
      <c r="G46" s="85">
        <f>IF(AND(F46&gt;0,E46&gt;0),(E46/F46%)-100,"x  ")</f>
        <v>-4.4044866432403609</v>
      </c>
    </row>
    <row r="47" spans="1:7" ht="12.75" customHeight="1" x14ac:dyDescent="0.2">
      <c r="A47" s="54" t="s">
        <v>73</v>
      </c>
      <c r="B47" s="84">
        <v>17.868665</v>
      </c>
      <c r="C47" s="84">
        <v>21.418890999999999</v>
      </c>
      <c r="D47" s="84">
        <v>17.737549999999999</v>
      </c>
      <c r="E47" s="84">
        <v>57.025106000000001</v>
      </c>
      <c r="F47" s="84">
        <v>66.550668000000002</v>
      </c>
      <c r="G47" s="85">
        <f>IF(AND(F47&gt;0,E47&gt;0),(E47/F47%)-100,"x  ")</f>
        <v>-14.313247764845883</v>
      </c>
    </row>
    <row r="48" spans="1:7" ht="12.75" customHeight="1" x14ac:dyDescent="0.2">
      <c r="A48" s="54" t="s">
        <v>74</v>
      </c>
      <c r="B48" s="84">
        <v>11.781438</v>
      </c>
      <c r="C48" s="84">
        <v>8.2218090000000004</v>
      </c>
      <c r="D48" s="84">
        <v>10.483313000000001</v>
      </c>
      <c r="E48" s="84">
        <v>30.486560000000001</v>
      </c>
      <c r="F48" s="84">
        <v>26.492913000000001</v>
      </c>
      <c r="G48" s="85">
        <f>IF(AND(F48&gt;0,E48&gt;0),(E48/F48%)-100,"x  ")</f>
        <v>15.07439744357292</v>
      </c>
    </row>
    <row r="49" spans="1:7" ht="12.75" customHeight="1" x14ac:dyDescent="0.2">
      <c r="A49" s="55" t="s">
        <v>75</v>
      </c>
      <c r="B49" s="84">
        <v>6.7964130000000003</v>
      </c>
      <c r="C49" s="84">
        <v>14.541843</v>
      </c>
      <c r="D49" s="84">
        <v>7.7432879999999997</v>
      </c>
      <c r="E49" s="84">
        <v>29.081544000000001</v>
      </c>
      <c r="F49" s="84">
        <v>24.411746000000001</v>
      </c>
      <c r="G49" s="85">
        <f>IF(AND(F49&gt;0,E49&gt;0),(E49/F49%)-100,"x  ")</f>
        <v>19.129307670168288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76</v>
      </c>
      <c r="B51" s="84">
        <v>0.54814600000000002</v>
      </c>
      <c r="C51" s="84">
        <v>0.53838600000000003</v>
      </c>
      <c r="D51" s="84">
        <v>0.493593</v>
      </c>
      <c r="E51" s="84">
        <v>1.580125</v>
      </c>
      <c r="F51" s="84">
        <v>3.0321720000000001</v>
      </c>
      <c r="G51" s="85">
        <f>IF(AND(F51&gt;0,E51&gt;0),(E51/F51%)-100,"x  ")</f>
        <v>-47.888015587506253</v>
      </c>
    </row>
    <row r="52" spans="1:7" ht="12.75" customHeight="1" x14ac:dyDescent="0.2">
      <c r="A52" s="56" t="s">
        <v>117</v>
      </c>
      <c r="B52" s="84">
        <v>1.268502</v>
      </c>
      <c r="C52" s="84">
        <v>0.64448300000000003</v>
      </c>
      <c r="D52" s="84">
        <v>0.65032199999999996</v>
      </c>
      <c r="E52" s="84">
        <v>2.563307</v>
      </c>
      <c r="F52" s="84">
        <v>1.4518519999999999</v>
      </c>
      <c r="G52" s="85">
        <f>IF(AND(F52&gt;0,E52&gt;0),(E52/F52%)-100,"x  ")</f>
        <v>76.554290657725431</v>
      </c>
    </row>
    <row r="53" spans="1:7" ht="12.75" customHeight="1" x14ac:dyDescent="0.2">
      <c r="A53" s="56" t="s">
        <v>77</v>
      </c>
      <c r="B53" s="84">
        <v>1.7495620000000001</v>
      </c>
      <c r="C53" s="84">
        <v>4.5301479999999996</v>
      </c>
      <c r="D53" s="84">
        <v>2.5896919999999999</v>
      </c>
      <c r="E53" s="84">
        <v>8.8694019999999991</v>
      </c>
      <c r="F53" s="84">
        <v>6.4659750000000003</v>
      </c>
      <c r="G53" s="85">
        <f>IF(AND(F53&gt;0,E53&gt;0),(E53/F53%)-100,"x  ")</f>
        <v>37.170372604286257</v>
      </c>
    </row>
    <row r="54" spans="1:7" ht="12.75" customHeight="1" x14ac:dyDescent="0.2">
      <c r="A54" s="57" t="s">
        <v>78</v>
      </c>
      <c r="B54" s="84">
        <v>147.17335399999999</v>
      </c>
      <c r="C54" s="84">
        <v>132.80107899999999</v>
      </c>
      <c r="D54" s="84">
        <v>137.33645899999999</v>
      </c>
      <c r="E54" s="84">
        <v>417.31089200000002</v>
      </c>
      <c r="F54" s="84">
        <v>390.35509500000001</v>
      </c>
      <c r="G54" s="85">
        <f>IF(AND(F54&gt;0,E54&gt;0),(E54/F54%)-100,"x  ")</f>
        <v>6.9054554033680517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79</v>
      </c>
      <c r="B56" s="84">
        <v>120.55538</v>
      </c>
      <c r="C56" s="84">
        <v>99.017323000000005</v>
      </c>
      <c r="D56" s="84">
        <v>110.366518</v>
      </c>
      <c r="E56" s="84">
        <v>329.93922099999997</v>
      </c>
      <c r="F56" s="84">
        <v>315.526319</v>
      </c>
      <c r="G56" s="85">
        <f>IF(AND(F56&gt;0,E56&gt;0),(E56/F56%)-100,"x  ")</f>
        <v>4.5678921636961718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80</v>
      </c>
      <c r="B58" s="84">
        <v>102.449504</v>
      </c>
      <c r="C58" s="84">
        <v>80.920803000000006</v>
      </c>
      <c r="D58" s="84">
        <v>88.127966999999998</v>
      </c>
      <c r="E58" s="84">
        <v>271.49827399999998</v>
      </c>
      <c r="F58" s="84">
        <v>260.65137900000002</v>
      </c>
      <c r="G58" s="85">
        <f>IF(AND(F58&gt;0,E58&gt;0),(E58/F58%)-100,"x  ")</f>
        <v>4.1614569781347512</v>
      </c>
    </row>
    <row r="59" spans="1:7" ht="12.75" customHeight="1" x14ac:dyDescent="0.2">
      <c r="A59" s="51" t="s">
        <v>81</v>
      </c>
      <c r="B59" s="84">
        <v>7.0683400000000001</v>
      </c>
      <c r="C59" s="84">
        <v>4.0511920000000003</v>
      </c>
      <c r="D59" s="84">
        <v>6.325024</v>
      </c>
      <c r="E59" s="84">
        <v>17.444555999999999</v>
      </c>
      <c r="F59" s="84">
        <v>12.443068</v>
      </c>
      <c r="G59" s="85">
        <f>IF(AND(F59&gt;0,E59&gt;0),(E59/F59%)-100,"x  ")</f>
        <v>40.194974422706679</v>
      </c>
    </row>
    <row r="60" spans="1:7" ht="12.75" customHeight="1" x14ac:dyDescent="0.2">
      <c r="A60" s="50" t="s">
        <v>118</v>
      </c>
      <c r="B60" s="90">
        <v>25.943693</v>
      </c>
      <c r="C60" s="84">
        <v>32.565286999999998</v>
      </c>
      <c r="D60" s="84">
        <v>25.280200000000001</v>
      </c>
      <c r="E60" s="84">
        <v>83.789180000000002</v>
      </c>
      <c r="F60" s="84">
        <v>71.117365000000007</v>
      </c>
      <c r="G60" s="85">
        <f>IF(AND(F60&gt;0,E60&gt;0),(E60/F60%)-100,"x  ")</f>
        <v>17.818172818973238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82</v>
      </c>
      <c r="B62" s="84">
        <v>6.9915719999999997</v>
      </c>
      <c r="C62" s="84">
        <v>16.343478999999999</v>
      </c>
      <c r="D62" s="84">
        <v>6.5229809999999997</v>
      </c>
      <c r="E62" s="84">
        <v>29.858032000000001</v>
      </c>
      <c r="F62" s="84">
        <v>20.693270999999999</v>
      </c>
      <c r="G62" s="85">
        <f>IF(AND(F62&gt;0,E62&gt;0),(E62/F62%)-100,"x  ")</f>
        <v>44.288604735326771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83</v>
      </c>
      <c r="B64" s="84">
        <v>371.93757199999999</v>
      </c>
      <c r="C64" s="84">
        <v>305.67898300000002</v>
      </c>
      <c r="D64" s="84">
        <v>282.94824599999998</v>
      </c>
      <c r="E64" s="84">
        <v>960.56480099999999</v>
      </c>
      <c r="F64" s="84">
        <v>889.80878700000005</v>
      </c>
      <c r="G64" s="85">
        <f>IF(AND(F64&gt;0,E64&gt;0),(E64/F64%)-100,"x  ")</f>
        <v>7.9518223503450116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84</v>
      </c>
      <c r="B66" s="84">
        <v>49.891331999999998</v>
      </c>
      <c r="C66" s="84">
        <v>38.777993000000002</v>
      </c>
      <c r="D66" s="84">
        <v>40.473329</v>
      </c>
      <c r="E66" s="84">
        <v>129.14265399999999</v>
      </c>
      <c r="F66" s="84">
        <v>122.421543</v>
      </c>
      <c r="G66" s="85">
        <f t="shared" ref="G66:G71" si="2">IF(AND(F66&gt;0,E66&gt;0),(E66/F66%)-100,"x  ")</f>
        <v>5.4901374670632777</v>
      </c>
    </row>
    <row r="67" spans="1:7" ht="12.75" customHeight="1" x14ac:dyDescent="0.2">
      <c r="A67" s="56" t="s">
        <v>178</v>
      </c>
      <c r="B67" s="84">
        <v>234.261661</v>
      </c>
      <c r="C67" s="84">
        <v>189.684191</v>
      </c>
      <c r="D67" s="84">
        <v>162.026073</v>
      </c>
      <c r="E67" s="84">
        <v>585.97192500000006</v>
      </c>
      <c r="F67" s="84">
        <v>545.97988399999997</v>
      </c>
      <c r="G67" s="85">
        <f t="shared" si="2"/>
        <v>7.3248194982949428</v>
      </c>
    </row>
    <row r="68" spans="1:7" ht="12.75" customHeight="1" x14ac:dyDescent="0.2">
      <c r="A68" s="56" t="s">
        <v>85</v>
      </c>
      <c r="B68" s="84">
        <v>28.772648</v>
      </c>
      <c r="C68" s="84">
        <v>25.914861999999999</v>
      </c>
      <c r="D68" s="84">
        <v>25.203237999999999</v>
      </c>
      <c r="E68" s="84">
        <v>79.890748000000002</v>
      </c>
      <c r="F68" s="84">
        <v>65.437884999999994</v>
      </c>
      <c r="G68" s="85">
        <f t="shared" si="2"/>
        <v>22.08638466845315</v>
      </c>
    </row>
    <row r="69" spans="1:7" ht="12.75" customHeight="1" x14ac:dyDescent="0.2">
      <c r="A69" s="56" t="s">
        <v>132</v>
      </c>
      <c r="B69" s="84">
        <v>10.742664</v>
      </c>
      <c r="C69" s="84">
        <v>14.455487</v>
      </c>
      <c r="D69" s="84">
        <v>15.692187000000001</v>
      </c>
      <c r="E69" s="84">
        <v>40.890338</v>
      </c>
      <c r="F69" s="84">
        <v>36.931528</v>
      </c>
      <c r="G69" s="85">
        <f t="shared" si="2"/>
        <v>10.719323608814662</v>
      </c>
    </row>
    <row r="70" spans="1:7" ht="12.75" customHeight="1" x14ac:dyDescent="0.2">
      <c r="A70" s="58" t="s">
        <v>133</v>
      </c>
      <c r="B70" s="84">
        <v>3.4099379999999999</v>
      </c>
      <c r="C70" s="84">
        <v>3.9079839999999999</v>
      </c>
      <c r="D70" s="84">
        <v>4.4879429999999996</v>
      </c>
      <c r="E70" s="84">
        <v>11.805865000000001</v>
      </c>
      <c r="F70" s="84">
        <v>9.3415499999999998</v>
      </c>
      <c r="G70" s="85">
        <f t="shared" si="2"/>
        <v>26.380151045597373</v>
      </c>
    </row>
    <row r="71" spans="1:7" ht="12.75" customHeight="1" x14ac:dyDescent="0.2">
      <c r="A71" s="59" t="s">
        <v>86</v>
      </c>
      <c r="B71" s="84">
        <v>3.9408780000000001</v>
      </c>
      <c r="C71" s="84">
        <v>4.185765</v>
      </c>
      <c r="D71" s="84">
        <v>5.421297</v>
      </c>
      <c r="E71" s="84">
        <v>13.547940000000001</v>
      </c>
      <c r="F71" s="84">
        <v>11.268679000000001</v>
      </c>
      <c r="G71" s="85">
        <f t="shared" si="2"/>
        <v>20.226514571938736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107</v>
      </c>
      <c r="B73" s="84">
        <v>2.9817999999999998</v>
      </c>
      <c r="C73" s="84">
        <v>3.2568700000000002</v>
      </c>
      <c r="D73" s="84">
        <v>2.9237160000000002</v>
      </c>
      <c r="E73" s="84">
        <v>9.1623859999999997</v>
      </c>
      <c r="F73" s="84">
        <v>7.0030020000000004</v>
      </c>
      <c r="G73" s="85">
        <f>IF(AND(F73&gt;0,E73&gt;0),(E73/F73%)-100,"x  ")</f>
        <v>30.835118996110538</v>
      </c>
    </row>
    <row r="74" spans="1:7" ht="24" x14ac:dyDescent="0.2">
      <c r="A74" s="61" t="s">
        <v>102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1704.05313</v>
      </c>
      <c r="C75" s="87">
        <v>1656.4835559999999</v>
      </c>
      <c r="D75" s="87">
        <v>1558.398598</v>
      </c>
      <c r="E75" s="87">
        <v>4918.9352840000001</v>
      </c>
      <c r="F75" s="87">
        <v>4668.9038860000001</v>
      </c>
      <c r="G75" s="88">
        <f>IF(AND(F75&gt;0,E75&gt;0),(E75/F75%)-100,"x  ")</f>
        <v>5.3552483431868154</v>
      </c>
    </row>
    <row r="77" spans="1:7" x14ac:dyDescent="0.2">
      <c r="A77" s="33" t="s">
        <v>150</v>
      </c>
    </row>
    <row r="78" spans="1:7" x14ac:dyDescent="0.2">
      <c r="A78" s="33" t="s">
        <v>177</v>
      </c>
      <c r="B78" s="81"/>
      <c r="C78" s="81"/>
      <c r="D78" s="81"/>
      <c r="E78" s="81"/>
      <c r="F78" s="81"/>
      <c r="G78" s="81"/>
    </row>
    <row r="79" spans="1:7" x14ac:dyDescent="0.2">
      <c r="A79" s="33" t="s">
        <v>175</v>
      </c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42 A44:G66 A43 A68:G75 B67:G67">
    <cfRule type="expression" dxfId="3" priority="7">
      <formula>MOD(ROW(),2)=0</formula>
    </cfRule>
  </conditionalFormatting>
  <conditionalFormatting sqref="A25:G25">
    <cfRule type="expression" dxfId="2" priority="3">
      <formula>MOD(ROW(),2)=0</formula>
    </cfRule>
  </conditionalFormatting>
  <conditionalFormatting sqref="B43:G43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1/14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156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167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168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1/14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22" workbookViewId="0">
      <selection activeCell="B37" sqref="B37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157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87</v>
      </c>
      <c r="B3" s="140" t="s">
        <v>88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169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4918.9352840000001</v>
      </c>
      <c r="C8" s="94"/>
      <c r="D8" s="93">
        <v>4668.9038860000001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2014</v>
      </c>
      <c r="C9" s="20">
        <v>2014</v>
      </c>
      <c r="D9" s="12">
        <v>2013</v>
      </c>
      <c r="E9" s="12">
        <v>2013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61</v>
      </c>
      <c r="B10" s="92">
        <v>756.44505400000003</v>
      </c>
      <c r="C10" s="95">
        <f t="shared" ref="C10:C24" si="0">IF(B$8&gt;0,B10/B$8*100,0)</f>
        <v>15.378227407474061</v>
      </c>
      <c r="D10" s="96">
        <v>580.79836399999999</v>
      </c>
      <c r="E10" s="95">
        <f t="shared" ref="E10:E24" si="1">IF(D$8&gt;0,D10/D$8*100,0)</f>
        <v>12.439715577387664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170</v>
      </c>
      <c r="B11" s="92">
        <v>580.48209699999995</v>
      </c>
      <c r="C11" s="97">
        <f t="shared" si="0"/>
        <v>11.800970402846225</v>
      </c>
      <c r="D11" s="96">
        <v>540.77105400000005</v>
      </c>
      <c r="E11" s="95">
        <f t="shared" si="1"/>
        <v>11.582398507314229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2">
        <v>351.436398</v>
      </c>
      <c r="C12" s="97">
        <f t="shared" si="0"/>
        <v>7.1445623434634316</v>
      </c>
      <c r="D12" s="96">
        <v>353.33424100000002</v>
      </c>
      <c r="E12" s="95">
        <f t="shared" si="1"/>
        <v>7.5678199771791146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71</v>
      </c>
      <c r="B13" s="92">
        <v>306.20043299999998</v>
      </c>
      <c r="C13" s="97">
        <f t="shared" si="0"/>
        <v>6.2249331475449425</v>
      </c>
      <c r="D13" s="96">
        <v>300.87175100000002</v>
      </c>
      <c r="E13" s="95">
        <f t="shared" si="1"/>
        <v>6.4441624489675773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171</v>
      </c>
      <c r="B14" s="92">
        <v>271.49827399999998</v>
      </c>
      <c r="C14" s="97">
        <f t="shared" si="0"/>
        <v>5.5194520424595197</v>
      </c>
      <c r="D14" s="96">
        <v>260.65137900000002</v>
      </c>
      <c r="E14" s="95">
        <f t="shared" si="1"/>
        <v>5.5827103184021301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47</v>
      </c>
      <c r="B15" s="92">
        <v>261.22010999999998</v>
      </c>
      <c r="C15" s="97">
        <f t="shared" si="0"/>
        <v>5.3105010519182905</v>
      </c>
      <c r="D15" s="96">
        <v>283.22726999999998</v>
      </c>
      <c r="E15" s="95">
        <f t="shared" si="1"/>
        <v>6.0662476014825373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172</v>
      </c>
      <c r="B16" s="92">
        <v>225.77918299999999</v>
      </c>
      <c r="C16" s="97">
        <f t="shared" si="0"/>
        <v>4.5900010869100099</v>
      </c>
      <c r="D16" s="96">
        <v>246.91183799999999</v>
      </c>
      <c r="E16" s="95">
        <f t="shared" si="1"/>
        <v>5.2884326606161363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62</v>
      </c>
      <c r="B17" s="92">
        <v>225.49288300000001</v>
      </c>
      <c r="C17" s="97">
        <f t="shared" si="0"/>
        <v>4.5841807216587895</v>
      </c>
      <c r="D17" s="96">
        <v>197.40720200000001</v>
      </c>
      <c r="E17" s="95">
        <f t="shared" si="1"/>
        <v>4.2281273468048424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173</v>
      </c>
      <c r="B18" s="92">
        <v>188.14741900000001</v>
      </c>
      <c r="C18" s="97">
        <f t="shared" si="0"/>
        <v>3.8249622761249569</v>
      </c>
      <c r="D18" s="96">
        <v>230.375068</v>
      </c>
      <c r="E18" s="95">
        <f t="shared" si="1"/>
        <v>4.9342431034143592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53</v>
      </c>
      <c r="B19" s="92">
        <v>181.647659</v>
      </c>
      <c r="C19" s="97">
        <f t="shared" si="0"/>
        <v>3.6928247377202128</v>
      </c>
      <c r="D19" s="96">
        <v>183.87996999999999</v>
      </c>
      <c r="E19" s="95">
        <f t="shared" si="1"/>
        <v>3.9383969875965015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48</v>
      </c>
      <c r="B20" s="92">
        <v>171.35398499999999</v>
      </c>
      <c r="C20" s="97">
        <f t="shared" si="0"/>
        <v>3.4835584350412034</v>
      </c>
      <c r="D20" s="96">
        <v>170.109746</v>
      </c>
      <c r="E20" s="95">
        <f t="shared" si="1"/>
        <v>3.6434621520071273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45</v>
      </c>
      <c r="B21" s="92">
        <v>156.39955900000001</v>
      </c>
      <c r="C21" s="97">
        <f t="shared" si="0"/>
        <v>3.1795408959480831</v>
      </c>
      <c r="D21" s="96">
        <v>141.77204399999999</v>
      </c>
      <c r="E21" s="95">
        <f t="shared" si="1"/>
        <v>3.0365166527653811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52</v>
      </c>
      <c r="B22" s="92">
        <v>95.767026000000001</v>
      </c>
      <c r="C22" s="97">
        <f t="shared" si="0"/>
        <v>1.9469055897422538</v>
      </c>
      <c r="D22" s="96">
        <v>73.295767999999995</v>
      </c>
      <c r="E22" s="95">
        <f t="shared" si="1"/>
        <v>1.5698709973401237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54</v>
      </c>
      <c r="B23" s="92">
        <v>81.934406999999993</v>
      </c>
      <c r="C23" s="97">
        <f t="shared" si="0"/>
        <v>1.6656939412582035</v>
      </c>
      <c r="D23" s="96">
        <v>83.013390000000001</v>
      </c>
      <c r="E23" s="95">
        <f t="shared" si="1"/>
        <v>1.7780059737130345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85</v>
      </c>
      <c r="B24" s="92">
        <v>79.890748000000002</v>
      </c>
      <c r="C24" s="97">
        <f t="shared" si="0"/>
        <v>1.6241471657466922</v>
      </c>
      <c r="D24" s="96">
        <v>65.437884999999994</v>
      </c>
      <c r="E24" s="95">
        <f t="shared" si="1"/>
        <v>1.4015684751236706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89</v>
      </c>
      <c r="B26" s="92">
        <f>B8-(SUM(B10:B24))</f>
        <v>985.24004900000045</v>
      </c>
      <c r="C26" s="97">
        <f>IF(B$8&gt;0,B26/B$8*100,0)</f>
        <v>20.029538754143132</v>
      </c>
      <c r="D26" s="96">
        <f>D8-(SUM(D10:D24))</f>
        <v>957.04691600000069</v>
      </c>
      <c r="E26" s="95">
        <f>IF(D$8&gt;0,D26/D$8*100,0)</f>
        <v>20.498321219885586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174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2014</v>
      </c>
      <c r="C33" s="6">
        <v>2013</v>
      </c>
      <c r="D33" s="6">
        <v>2012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90</v>
      </c>
      <c r="B34" s="98">
        <v>1704.05313</v>
      </c>
      <c r="C34" s="98">
        <v>1645.6175780000001</v>
      </c>
      <c r="D34" s="98">
        <v>1686.372539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91</v>
      </c>
      <c r="B35" s="98">
        <v>1656.4835559999999</v>
      </c>
      <c r="C35" s="98">
        <v>1514.602909</v>
      </c>
      <c r="D35" s="98">
        <v>1589.9980929999999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92</v>
      </c>
      <c r="B36" s="98">
        <v>1558.398598</v>
      </c>
      <c r="C36" s="98">
        <v>1508.683399</v>
      </c>
      <c r="D36" s="98">
        <v>1969.4411660000001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93</v>
      </c>
      <c r="B37" s="98"/>
      <c r="C37" s="98">
        <v>1641.0267570000001</v>
      </c>
      <c r="D37" s="98">
        <v>1487.2617789999999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94</v>
      </c>
      <c r="B38" s="98"/>
      <c r="C38" s="98">
        <v>1529.3692610000001</v>
      </c>
      <c r="D38" s="98">
        <v>1887.848473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95</v>
      </c>
      <c r="B39" s="98"/>
      <c r="C39" s="98">
        <v>1624.950722</v>
      </c>
      <c r="D39" s="98">
        <v>1835.079178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96</v>
      </c>
      <c r="B40" s="98"/>
      <c r="C40" s="98">
        <v>1561.5481589999999</v>
      </c>
      <c r="D40" s="98">
        <v>1604.0709890000001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97</v>
      </c>
      <c r="B41" s="98"/>
      <c r="C41" s="98">
        <v>1584.448873</v>
      </c>
      <c r="D41" s="98">
        <v>1658.1613279999999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98</v>
      </c>
      <c r="B42" s="98"/>
      <c r="C42" s="98">
        <v>1624.9585139999999</v>
      </c>
      <c r="D42" s="98">
        <v>1704.745848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99</v>
      </c>
      <c r="B43" s="98"/>
      <c r="C43" s="98">
        <v>1846.31052</v>
      </c>
      <c r="D43" s="98">
        <v>1855.8917180000001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100</v>
      </c>
      <c r="B44" s="98"/>
      <c r="C44" s="98">
        <v>1636.354501</v>
      </c>
      <c r="D44" s="98">
        <v>1526.569784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101</v>
      </c>
      <c r="B45" s="98"/>
      <c r="C45" s="98">
        <v>1476.287112</v>
      </c>
      <c r="D45" s="98">
        <v>1370.5327139999999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1/14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2014-08-27T07:47:10Z</cp:lastPrinted>
  <dcterms:created xsi:type="dcterms:W3CDTF">2012-03-28T07:56:08Z</dcterms:created>
  <dcterms:modified xsi:type="dcterms:W3CDTF">2019-08-19T09:29:17Z</dcterms:modified>
  <cp:category>LIS-Bericht</cp:category>
</cp:coreProperties>
</file>