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8" i="10"/>
  <c r="G37" i="10"/>
  <c r="G36" i="10"/>
  <c r="G35" i="10"/>
  <c r="G34" i="10"/>
  <c r="G33" i="10"/>
  <c r="G30" i="10"/>
  <c r="G29" i="10"/>
  <c r="G28" i="10"/>
  <c r="G27" i="10"/>
  <c r="G39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1" i="10" l="1"/>
  <c r="G43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<sst xmlns="http://schemas.openxmlformats.org/spreadsheetml/2006/main" count="221" uniqueCount="179">
  <si>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</si>
  <si>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</si>
  <si>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</si>
  <si>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</si>
  <si>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</si>
  <si>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</si>
  <si>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</si>
  <si>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</si>
  <si>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</si>
  <si>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</si>
  <si>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</si>
  <si>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</si>
  <si>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</si>
  <si>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</si>
  <si>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</si>
  <si>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</si>
  <si>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</si>
  <si>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</si>
  <si>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</si>
  <si>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</si>
  <si>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</si>
  <si>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</si>
  <si>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</si>
  <si>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</si>
  <si>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</si>
  <si>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</si>
  <si>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</si>
  <si>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</si>
  <si>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</si>
  <si>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</si>
  <si>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</si>
  <si>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</si>
  <si>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</si>
  <si>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</si>
  <si>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</si>
  <si>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</si>
  <si>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</si>
  <si>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</si>
  <si>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</si>
  <si>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</si>
  <si>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</si>
  <si>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</si>
  <si>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</si>
  <si>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</si>
  <si>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</si>
  <si>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</si>
  <si>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</si>
  <si>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</si>
  <si>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</si>
  <si>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</si>
  <si>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</si>
  <si>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</si>
  <si>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</si>
  <si>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</si>
  <si>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</si>
  <si>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</si>
  <si>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</si>
  <si>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</si>
  <si>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</si>
  <si>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</si>
  <si>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</si>
  <si>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</si>
  <si>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</si>
  <si>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</si>
  <si>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</si>
  <si>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</si>
  <si>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</si>
  <si>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</si>
  <si>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</si>
  <si>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</si>
  <si>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</si>
  <si>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</si>
  <si>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</si>
  <si>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</si>
  <si>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</si>
  <si>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</si>
  <si>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</si>
  <si>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</si>
  <si>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</si>
  <si>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</si>
  <si>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</si>
  <si>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</si>
  <si>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</si>
  <si>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</si>
  <si>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</si>
  <si>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</si>
  <si>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</si>
  <si>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</si>
  <si>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</si>
  <si>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</si>
  <si>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</si>
  <si>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</si>
  <si>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</si>
  <si>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</si>
  <si>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</si>
  <si>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</si>
  <si>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</si>
  <si>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</si>
  <si>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</si>
  <si>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</si>
  <si>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</si>
  <si>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</si>
  <si>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</si>
  <si>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</si>
  <si>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</si>
  <si>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</si>
  <si>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</si>
  <si>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</si>
  <si>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</si>
  <si>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</si>
  <si>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</si>
  <si>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</si>
  <si>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</si>
  <si>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</si>
  <si>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</si>
  <si>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</si>
  <si>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</si>
  <si>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</si>
  <si>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</si>
  <si>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</si>
  <si>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</si>
  <si>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</si>
  <si>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</si>
  <si>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</si>
  <si>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</si>
  <si>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</si>
  <si>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</si>
  <si>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</si>
  <si>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</si>
  <si>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</si>
  <si>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</si>
  <si>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</si>
  <si>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</si>
  <si>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</si>
  <si>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</si>
  <si>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</si>
  <si>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</si>
  <si>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</si>
  <si>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</si>
  <si>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</si>
  <si>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</si>
  <si>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</si>
  <si>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</si>
  <si>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</si>
  <si>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</si>
  <si>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</si>
  <si>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</si>
  <si>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</si>
  <si>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</si>
  <si>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</si>
  <si>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</si>
  <si>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</si>
  <si>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</si>
  <si>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</si>
  <si>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</si>
  <si>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</si>
  <si>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</si>
  <si>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</si>
  <si>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</si>
  <si>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</si>
  <si>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3/14 SH</t>
  </si>
  <si>
    <t>3. Quartal 2014</t>
  </si>
  <si>
    <t xml:space="preserve">© Statistisches Amt für Hamburg und Schleswig-Holstein, Hamburg 2019 
Auszugsweise Vervielfältigung und Verbreitung mit Quellenangabe gestattet.        </t>
  </si>
  <si>
    <t>Januar - September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</si>
  <si>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</si>
  <si>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</si>
  <si>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</si>
  <si>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</si>
  <si>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</si>
  <si>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2012 bis 2014 im Monatsvergleich</t>
  </si>
  <si>
    <t>Januar - September 2014</t>
  </si>
  <si>
    <t>China, Volksrepublik</t>
  </si>
  <si>
    <t>Verein.Staaten (USA)</t>
  </si>
  <si>
    <t>Vereinigt.Königreich</t>
  </si>
  <si>
    <t>Frankreich</t>
  </si>
  <si>
    <t xml:space="preserve">2. Einfuhr des Landes Schleswig-Holstein in 2012 bis 2014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</si>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</sst>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Norwegen</c:v>
                </c:pt>
                <c:pt idx="4">
                  <c:v>Niederlande</c:v>
                </c:pt>
                <c:pt idx="5">
                  <c:v>Verein.Staaten (USA)</c:v>
                </c:pt>
                <c:pt idx="6">
                  <c:v>Vereinigt.Königreich</c:v>
                </c:pt>
                <c:pt idx="7">
                  <c:v>Polen</c:v>
                </c:pt>
                <c:pt idx="8">
                  <c:v>Italien</c:v>
                </c:pt>
                <c:pt idx="9">
                  <c:v>Frankreich</c:v>
                </c:pt>
                <c:pt idx="10">
                  <c:v>Finnland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Ungarn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2140.9561819999999</c:v>
                </c:pt>
                <c:pt idx="1">
                  <c:v>1797.650715</c:v>
                </c:pt>
                <c:pt idx="2">
                  <c:v>996.57350499999995</c:v>
                </c:pt>
                <c:pt idx="3">
                  <c:v>921.194526</c:v>
                </c:pt>
                <c:pt idx="4">
                  <c:v>871.59967700000004</c:v>
                </c:pt>
                <c:pt idx="5">
                  <c:v>833.08919100000003</c:v>
                </c:pt>
                <c:pt idx="6">
                  <c:v>703.24665000000005</c:v>
                </c:pt>
                <c:pt idx="7">
                  <c:v>696.73503600000004</c:v>
                </c:pt>
                <c:pt idx="8">
                  <c:v>540.94570399999998</c:v>
                </c:pt>
                <c:pt idx="9">
                  <c:v>536.87892999999997</c:v>
                </c:pt>
                <c:pt idx="10">
                  <c:v>534.05752099999995</c:v>
                </c:pt>
                <c:pt idx="11">
                  <c:v>446.32723800000002</c:v>
                </c:pt>
                <c:pt idx="12">
                  <c:v>335.420006</c:v>
                </c:pt>
                <c:pt idx="13">
                  <c:v>256.32020599999998</c:v>
                </c:pt>
                <c:pt idx="14">
                  <c:v>252.759322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Norwegen</c:v>
                </c:pt>
                <c:pt idx="4">
                  <c:v>Niederlande</c:v>
                </c:pt>
                <c:pt idx="5">
                  <c:v>Verein.Staaten (USA)</c:v>
                </c:pt>
                <c:pt idx="6">
                  <c:v>Vereinigt.Königreich</c:v>
                </c:pt>
                <c:pt idx="7">
                  <c:v>Polen</c:v>
                </c:pt>
                <c:pt idx="8">
                  <c:v>Italien</c:v>
                </c:pt>
                <c:pt idx="9">
                  <c:v>Frankreich</c:v>
                </c:pt>
                <c:pt idx="10">
                  <c:v>Finnland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Ungarn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1908.135869</c:v>
                </c:pt>
                <c:pt idx="1">
                  <c:v>1668.3248329999999</c:v>
                </c:pt>
                <c:pt idx="2">
                  <c:v>1033.1933240000001</c:v>
                </c:pt>
                <c:pt idx="3">
                  <c:v>807.98020299999996</c:v>
                </c:pt>
                <c:pt idx="4">
                  <c:v>912.94886899999995</c:v>
                </c:pt>
                <c:pt idx="5">
                  <c:v>772.31705499999998</c:v>
                </c:pt>
                <c:pt idx="6">
                  <c:v>641.35130300000003</c:v>
                </c:pt>
                <c:pt idx="7">
                  <c:v>603.04889100000003</c:v>
                </c:pt>
                <c:pt idx="8">
                  <c:v>519.28683799999999</c:v>
                </c:pt>
                <c:pt idx="9">
                  <c:v>693.97551299999998</c:v>
                </c:pt>
                <c:pt idx="10">
                  <c:v>510.170838</c:v>
                </c:pt>
                <c:pt idx="11">
                  <c:v>421.89356700000002</c:v>
                </c:pt>
                <c:pt idx="12">
                  <c:v>282.17376899999999</c:v>
                </c:pt>
                <c:pt idx="13">
                  <c:v>258.096115</c:v>
                </c:pt>
                <c:pt idx="14">
                  <c:v>244.037487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192128"/>
        <c:axId val="69016960"/>
      </c:barChart>
      <c:catAx>
        <c:axId val="681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16960"/>
        <c:crosses val="autoZero"/>
        <c:auto val="1"/>
        <c:lblAlgn val="ctr"/>
        <c:lblOffset val="100"/>
        <c:noMultiLvlLbl val="0"/>
      </c:catAx>
      <c:valAx>
        <c:axId val="690169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819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  <c:pt idx="6">
                  <c:v>1634.249245</c:v>
                </c:pt>
                <c:pt idx="7">
                  <c:v>1742.811085</c:v>
                </c:pt>
                <c:pt idx="8">
                  <c:v>1716.6461650000001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1645.6175780000001</c:v>
                </c:pt>
                <c:pt idx="1">
                  <c:v>1514.602909</c:v>
                </c:pt>
                <c:pt idx="2">
                  <c:v>1508.683399</c:v>
                </c:pt>
                <c:pt idx="3">
                  <c:v>1641.0267570000001</c:v>
                </c:pt>
                <c:pt idx="4">
                  <c:v>1529.3692610000001</c:v>
                </c:pt>
                <c:pt idx="5">
                  <c:v>1624.950722</c:v>
                </c:pt>
                <c:pt idx="6">
                  <c:v>1561.5481589999999</c:v>
                </c:pt>
                <c:pt idx="7">
                  <c:v>1584.448873</c:v>
                </c:pt>
                <c:pt idx="8">
                  <c:v>1624.9585139999999</c:v>
                </c:pt>
                <c:pt idx="9">
                  <c:v>1846.31052</c:v>
                </c:pt>
                <c:pt idx="10">
                  <c:v>1636.354501</c:v>
                </c:pt>
                <c:pt idx="11">
                  <c:v>1476.287112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1686.372539</c:v>
                </c:pt>
                <c:pt idx="1">
                  <c:v>1589.9980929999999</c:v>
                </c:pt>
                <c:pt idx="2">
                  <c:v>1969.4411660000001</c:v>
                </c:pt>
                <c:pt idx="3">
                  <c:v>1487.2617789999999</c:v>
                </c:pt>
                <c:pt idx="4">
                  <c:v>1887.848473</c:v>
                </c:pt>
                <c:pt idx="5">
                  <c:v>1835.079178</c:v>
                </c:pt>
                <c:pt idx="6">
                  <c:v>1604.0709890000001</c:v>
                </c:pt>
                <c:pt idx="7">
                  <c:v>1658.1613279999999</c:v>
                </c:pt>
                <c:pt idx="8">
                  <c:v>1704.745848</c:v>
                </c:pt>
                <c:pt idx="9">
                  <c:v>1855.8917180000001</c:v>
                </c:pt>
                <c:pt idx="10">
                  <c:v>1526.569784</c:v>
                </c:pt>
                <c:pt idx="11">
                  <c:v>1370.5327139999999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89536"/>
        <c:axId val="69114112"/>
      </c:lineChart>
      <c:catAx>
        <c:axId val="690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14112"/>
        <c:crosses val="autoZero"/>
        <c:auto val="1"/>
        <c:lblAlgn val="ctr"/>
        <c:lblOffset val="100"/>
        <c:noMultiLvlLbl val="0"/>
      </c:catAx>
      <c:valAx>
        <c:axId val="6911411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08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97</v>
      </c>
      <c r="C4" s="83" t="s">
        <v>98</v>
      </c>
      <c r="D4" s="83" t="s">
        <v>99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279.47556900000001</v>
      </c>
      <c r="C8" s="84">
        <v>232.832594</v>
      </c>
      <c r="D8" s="84">
        <v>241.85427000000001</v>
      </c>
      <c r="E8" s="84">
        <v>2305.2032100000001</v>
      </c>
      <c r="F8" s="84">
        <v>2193.2141150000002</v>
      </c>
      <c r="G8" s="85">
        <f>IF(AND(F8&gt;0,E8&gt;0),(E8/F8%)-100,"x  ")</f>
        <v>5.1061633350832096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10.690244</v>
      </c>
      <c r="C10" s="84">
        <v>9.8355270000000008</v>
      </c>
      <c r="D10" s="84">
        <v>8.7363300000000006</v>
      </c>
      <c r="E10" s="84">
        <v>96.920761999999996</v>
      </c>
      <c r="F10" s="84">
        <v>86.482269000000002</v>
      </c>
      <c r="G10" s="85">
        <f>IF(AND(F10&gt;0,E10&gt;0),(E10/F10%)-100,"x  ")</f>
        <v>12.070096125715665</v>
      </c>
    </row>
    <row r="11" spans="1:7" s="9" customFormat="1" ht="12" x14ac:dyDescent="0.2">
      <c r="A11" s="37" t="s">
        <v>25</v>
      </c>
      <c r="B11" s="84">
        <v>89.144788000000005</v>
      </c>
      <c r="C11" s="84">
        <v>80.0989</v>
      </c>
      <c r="D11" s="84">
        <v>67.170439999999999</v>
      </c>
      <c r="E11" s="84">
        <v>723.64821800000004</v>
      </c>
      <c r="F11" s="84">
        <v>654.77305699999999</v>
      </c>
      <c r="G11" s="85">
        <f>IF(AND(F11&gt;0,E11&gt;0),(E11/F11%)-100,"x  ")</f>
        <v>10.518936334303092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11.938516</v>
      </c>
      <c r="C13" s="84">
        <v>6.1306390000000004</v>
      </c>
      <c r="D13" s="84">
        <v>4.4022399999999999</v>
      </c>
      <c r="E13" s="84">
        <v>53.532893000000001</v>
      </c>
      <c r="F13" s="84">
        <v>43.215513999999999</v>
      </c>
      <c r="G13" s="85">
        <f>IF(AND(F13&gt;0,E13&gt;0),(E13/F13%)-100,"x  ")</f>
        <v>23.874248030464244</v>
      </c>
    </row>
    <row r="14" spans="1:7" s="9" customFormat="1" ht="12" x14ac:dyDescent="0.2">
      <c r="A14" s="38" t="s">
        <v>110</v>
      </c>
      <c r="B14" s="84">
        <v>39.712069</v>
      </c>
      <c r="C14" s="84">
        <v>38.435836999999999</v>
      </c>
      <c r="D14" s="84">
        <v>41.297592999999999</v>
      </c>
      <c r="E14" s="84">
        <v>367.68799100000001</v>
      </c>
      <c r="F14" s="84">
        <v>368.77239300000002</v>
      </c>
      <c r="G14" s="85">
        <f>IF(AND(F14&gt;0,E14&gt;0),(E14/F14%)-100,"x  ")</f>
        <v>-0.29405726149354905</v>
      </c>
    </row>
    <row r="15" spans="1:7" s="9" customFormat="1" ht="12" x14ac:dyDescent="0.2">
      <c r="A15" s="38" t="s">
        <v>135</v>
      </c>
      <c r="B15" s="84">
        <v>22.536000000000001</v>
      </c>
      <c r="C15" s="84">
        <v>25.589676999999998</v>
      </c>
      <c r="D15" s="84">
        <v>12.951663999999999</v>
      </c>
      <c r="E15" s="84">
        <v>220.521388</v>
      </c>
      <c r="F15" s="84">
        <v>162.27167</v>
      </c>
      <c r="G15" s="85">
        <f>IF(AND(F15&gt;0,E15&gt;0),(E15/F15%)-100,"x  ")</f>
        <v>35.896418641651991</v>
      </c>
    </row>
    <row r="16" spans="1:7" s="9" customFormat="1" ht="12" x14ac:dyDescent="0.2">
      <c r="A16" s="37" t="s">
        <v>26</v>
      </c>
      <c r="B16" s="84">
        <v>112.48803700000001</v>
      </c>
      <c r="C16" s="84">
        <v>97.504558000000003</v>
      </c>
      <c r="D16" s="84">
        <v>110.55396</v>
      </c>
      <c r="E16" s="84">
        <v>983.79746799999998</v>
      </c>
      <c r="F16" s="84">
        <v>999.99856699999998</v>
      </c>
      <c r="G16" s="85">
        <f>IF(AND(F16&gt;0,E16&gt;0),(E16/F16%)-100,"x  ")</f>
        <v>-1.6201122216208006</v>
      </c>
    </row>
    <row r="17" spans="1:7" s="9" customFormat="1" ht="12" x14ac:dyDescent="0.2">
      <c r="A17" s="40" t="s">
        <v>27</v>
      </c>
      <c r="B17" s="84">
        <v>67.152500000000003</v>
      </c>
      <c r="C17" s="84">
        <v>45.393608999999998</v>
      </c>
      <c r="D17" s="84">
        <v>55.393540000000002</v>
      </c>
      <c r="E17" s="84">
        <v>500.83676200000002</v>
      </c>
      <c r="F17" s="84">
        <v>451.96022199999999</v>
      </c>
      <c r="G17" s="85">
        <f>IF(AND(F17&gt;0,E17&gt;0),(E17/F17%)-100,"x  ")</f>
        <v>10.814345515566202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1274.8057690000001</v>
      </c>
      <c r="C19" s="84">
        <v>1440.086135</v>
      </c>
      <c r="D19" s="84">
        <v>1388.837653</v>
      </c>
      <c r="E19" s="84">
        <v>11997.568538</v>
      </c>
      <c r="F19" s="84">
        <v>11407.675451999999</v>
      </c>
      <c r="G19" s="85">
        <f>IF(AND(F19&gt;0,E19&gt;0),(E19/F19%)-100,"x  ")</f>
        <v>5.1710191833742982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41.517854999999997</v>
      </c>
      <c r="C21" s="84">
        <v>250.549317</v>
      </c>
      <c r="D21" s="84">
        <v>198.70375799999999</v>
      </c>
      <c r="E21" s="84">
        <v>1315.453878</v>
      </c>
      <c r="F21" s="84">
        <v>1061.7567260000001</v>
      </c>
      <c r="G21" s="85">
        <f>IF(AND(F21&gt;0,E21&gt;0),(E21/F21%)-100,"x  ")</f>
        <v>23.894094173131691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13.890164</v>
      </c>
      <c r="C23" s="84">
        <v>230.634771</v>
      </c>
      <c r="D23" s="84">
        <v>182.58210399999999</v>
      </c>
      <c r="E23" s="84">
        <v>1102.195375</v>
      </c>
      <c r="F23" s="84">
        <v>833.69264999999996</v>
      </c>
      <c r="G23" s="85">
        <f>IF(AND(F23&gt;0,E23&gt;0),(E23/F23%)-100,"x  ")</f>
        <v>32.206440227102888</v>
      </c>
    </row>
    <row r="24" spans="1:7" s="9" customFormat="1" ht="12" x14ac:dyDescent="0.2">
      <c r="A24" s="40" t="s">
        <v>30</v>
      </c>
      <c r="B24" s="84">
        <v>130.49012300000001</v>
      </c>
      <c r="C24" s="84">
        <v>129.37309500000001</v>
      </c>
      <c r="D24" s="84">
        <v>104.14782099999999</v>
      </c>
      <c r="E24" s="84">
        <v>1170.192082</v>
      </c>
      <c r="F24" s="84">
        <v>1239.931208</v>
      </c>
      <c r="G24" s="85">
        <f>IF(AND(F24&gt;0,E24&gt;0),(E24/F24%)-100,"x  ")</f>
        <v>-5.6244350936604519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23.487534</v>
      </c>
      <c r="C26" s="84">
        <v>44.632697999999998</v>
      </c>
      <c r="D26" s="84">
        <v>28.048648</v>
      </c>
      <c r="E26" s="84">
        <v>269.785008</v>
      </c>
      <c r="F26" s="84">
        <v>422.00617</v>
      </c>
      <c r="G26" s="85">
        <f>IF(AND(F26&gt;0,E26&gt;0),(E26/F26%)-100,"x  ")</f>
        <v>-36.07083801642046</v>
      </c>
    </row>
    <row r="27" spans="1:7" s="9" customFormat="1" ht="12" x14ac:dyDescent="0.2">
      <c r="A27" s="39" t="s">
        <v>111</v>
      </c>
      <c r="B27" s="84">
        <v>9.0150980000000001</v>
      </c>
      <c r="C27" s="84">
        <v>11.66025</v>
      </c>
      <c r="D27" s="84">
        <v>8.8316239999999997</v>
      </c>
      <c r="E27" s="84">
        <v>114.601438</v>
      </c>
      <c r="F27" s="84">
        <v>92.066338000000002</v>
      </c>
      <c r="G27" s="85">
        <f>IF(AND(F27&gt;0,E27&gt;0),(E27/F27%)-100,"x  ")</f>
        <v>24.477024382136278</v>
      </c>
    </row>
    <row r="28" spans="1:7" s="9" customFormat="1" ht="12" x14ac:dyDescent="0.2">
      <c r="A28" s="42" t="s">
        <v>33</v>
      </c>
      <c r="B28" s="84">
        <v>1102.797791</v>
      </c>
      <c r="C28" s="84">
        <v>1060.1637229999999</v>
      </c>
      <c r="D28" s="84">
        <v>1085.9860739999999</v>
      </c>
      <c r="E28" s="84">
        <v>9511.9225779999997</v>
      </c>
      <c r="F28" s="84">
        <v>9105.9875179999999</v>
      </c>
      <c r="G28" s="85">
        <f>IF(AND(F28&gt;0,E28&gt;0),(E28/F28%)-100,"x  ")</f>
        <v>4.4578916805846518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202.31465</v>
      </c>
      <c r="C30" s="84">
        <v>185.708395</v>
      </c>
      <c r="D30" s="84">
        <v>188.562611</v>
      </c>
      <c r="E30" s="84">
        <v>1780.1040069999999</v>
      </c>
      <c r="F30" s="84">
        <v>1759.2439790000001</v>
      </c>
      <c r="G30" s="85">
        <f>IF(AND(F30&gt;0,E30&gt;0),(E30/F30%)-100,"x  ")</f>
        <v>1.1857382062411403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77.164632999999995</v>
      </c>
      <c r="C32" s="84">
        <v>76.883088999999998</v>
      </c>
      <c r="D32" s="84">
        <v>80.307541999999998</v>
      </c>
      <c r="E32" s="84">
        <v>707.76164600000004</v>
      </c>
      <c r="F32" s="84">
        <v>658.53012100000001</v>
      </c>
      <c r="G32" s="85">
        <f>IF(AND(F32&gt;0,E32&gt;0),(E32/F32%)-100,"x  ")</f>
        <v>7.4759716268164453</v>
      </c>
    </row>
    <row r="33" spans="1:7" s="9" customFormat="1" ht="12" x14ac:dyDescent="0.2">
      <c r="A33" s="45" t="s">
        <v>35</v>
      </c>
      <c r="B33" s="84">
        <v>26.306118000000001</v>
      </c>
      <c r="C33" s="84">
        <v>21.112103999999999</v>
      </c>
      <c r="D33" s="84">
        <v>23.994057000000002</v>
      </c>
      <c r="E33" s="84">
        <v>227.69409999999999</v>
      </c>
      <c r="F33" s="84">
        <v>250.09195700000001</v>
      </c>
      <c r="G33" s="85">
        <f>IF(AND(F33&gt;0,E33&gt;0),(E33/F33%)-100,"x  ")</f>
        <v>-8.9558485881255336</v>
      </c>
    </row>
    <row r="34" spans="1:7" s="9" customFormat="1" ht="12" x14ac:dyDescent="0.2">
      <c r="A34" s="43" t="s">
        <v>36</v>
      </c>
      <c r="B34" s="84">
        <v>900.48314100000005</v>
      </c>
      <c r="C34" s="84">
        <v>874.45532800000001</v>
      </c>
      <c r="D34" s="84">
        <v>897.42346299999997</v>
      </c>
      <c r="E34" s="84">
        <v>7731.8185709999998</v>
      </c>
      <c r="F34" s="84">
        <v>7346.7435390000001</v>
      </c>
      <c r="G34" s="85">
        <f>IF(AND(F34&gt;0,E34&gt;0),(E34/F34%)-100,"x  ")</f>
        <v>5.2414383319063518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55.488017999999997</v>
      </c>
      <c r="C36" s="84">
        <v>52.635869</v>
      </c>
      <c r="D36" s="84">
        <v>45.207563</v>
      </c>
      <c r="E36" s="84">
        <v>367.18548900000002</v>
      </c>
      <c r="F36" s="84">
        <v>347.71938699999998</v>
      </c>
      <c r="G36" s="85">
        <f t="shared" ref="G36:G47" si="0">IF(AND(F36&gt;0,E36&gt;0),(E36/F36%)-100,"x  ")</f>
        <v>5.5982216487687708</v>
      </c>
    </row>
    <row r="37" spans="1:7" s="9" customFormat="1" ht="12" x14ac:dyDescent="0.2">
      <c r="A37" s="45" t="s">
        <v>37</v>
      </c>
      <c r="B37" s="84">
        <v>13.09592</v>
      </c>
      <c r="C37" s="84">
        <v>11.719426</v>
      </c>
      <c r="D37" s="84">
        <v>10.931773</v>
      </c>
      <c r="E37" s="84">
        <v>105.608771</v>
      </c>
      <c r="F37" s="84">
        <v>88.711309</v>
      </c>
      <c r="G37" s="85">
        <f t="shared" si="0"/>
        <v>19.047697740543995</v>
      </c>
    </row>
    <row r="38" spans="1:7" s="9" customFormat="1" ht="12" x14ac:dyDescent="0.2">
      <c r="A38" s="45" t="s">
        <v>38</v>
      </c>
      <c r="B38" s="84">
        <v>71.579080000000005</v>
      </c>
      <c r="C38" s="84">
        <v>66.696788999999995</v>
      </c>
      <c r="D38" s="84">
        <v>64.403915999999995</v>
      </c>
      <c r="E38" s="84">
        <v>558.09760200000005</v>
      </c>
      <c r="F38" s="84">
        <v>490.21175099999999</v>
      </c>
      <c r="G38" s="85">
        <f t="shared" si="0"/>
        <v>13.848270846530568</v>
      </c>
    </row>
    <row r="39" spans="1:7" s="9" customFormat="1" ht="12" x14ac:dyDescent="0.2">
      <c r="A39" s="45" t="s">
        <v>39</v>
      </c>
      <c r="B39" s="84">
        <v>44.502923000000003</v>
      </c>
      <c r="C39" s="84">
        <v>38.653176000000002</v>
      </c>
      <c r="D39" s="84">
        <v>41.998145999999998</v>
      </c>
      <c r="E39" s="84">
        <v>365.66115600000001</v>
      </c>
      <c r="F39" s="84">
        <v>338.95137599999998</v>
      </c>
      <c r="G39" s="85">
        <f t="shared" si="0"/>
        <v>7.8801214248500457</v>
      </c>
    </row>
    <row r="40" spans="1:7" s="9" customFormat="1" ht="12" x14ac:dyDescent="0.2">
      <c r="A40" s="45" t="s">
        <v>40</v>
      </c>
      <c r="B40" s="84">
        <v>82.589696000000004</v>
      </c>
      <c r="C40" s="84">
        <v>57.963436999999999</v>
      </c>
      <c r="D40" s="84">
        <v>47.994504999999997</v>
      </c>
      <c r="E40" s="84">
        <v>650.76767800000005</v>
      </c>
      <c r="F40" s="84">
        <v>848.72451899999999</v>
      </c>
      <c r="G40" s="85">
        <f t="shared" si="0"/>
        <v>-23.324039375372394</v>
      </c>
    </row>
    <row r="41" spans="1:7" s="9" customFormat="1" ht="12" x14ac:dyDescent="0.2">
      <c r="A41" s="45" t="s">
        <v>115</v>
      </c>
      <c r="B41" s="84">
        <v>184.339844</v>
      </c>
      <c r="C41" s="84">
        <v>173.09264400000001</v>
      </c>
      <c r="D41" s="84">
        <v>203.47208000000001</v>
      </c>
      <c r="E41" s="84">
        <v>1630.244919</v>
      </c>
      <c r="F41" s="84">
        <v>1570.032463</v>
      </c>
      <c r="G41" s="85">
        <f t="shared" si="0"/>
        <v>3.8351089814376564</v>
      </c>
    </row>
    <row r="42" spans="1:7" s="9" customFormat="1" ht="12" x14ac:dyDescent="0.2">
      <c r="A42" s="45" t="s">
        <v>116</v>
      </c>
      <c r="B42" s="84">
        <v>12.802439</v>
      </c>
      <c r="C42" s="84">
        <v>12.019769999999999</v>
      </c>
      <c r="D42" s="84">
        <v>13.950542</v>
      </c>
      <c r="E42" s="84">
        <v>121.768541</v>
      </c>
      <c r="F42" s="84">
        <v>140.79835399999999</v>
      </c>
      <c r="G42" s="85">
        <f t="shared" si="0"/>
        <v>-13.515650190058324</v>
      </c>
    </row>
    <row r="43" spans="1:7" s="9" customFormat="1" ht="12" x14ac:dyDescent="0.2">
      <c r="A43" s="45" t="s">
        <v>117</v>
      </c>
      <c r="B43" s="84">
        <v>46.568227999999998</v>
      </c>
      <c r="C43" s="84">
        <v>39.529271999999999</v>
      </c>
      <c r="D43" s="84">
        <v>48.010083999999999</v>
      </c>
      <c r="E43" s="84">
        <v>398.96868799999999</v>
      </c>
      <c r="F43" s="84">
        <v>363.16942499999999</v>
      </c>
      <c r="G43" s="85">
        <f t="shared" si="0"/>
        <v>9.8574550982643956</v>
      </c>
    </row>
    <row r="44" spans="1:7" s="9" customFormat="1" ht="12" x14ac:dyDescent="0.2">
      <c r="A44" s="45" t="s">
        <v>114</v>
      </c>
      <c r="B44" s="84">
        <v>23.820307</v>
      </c>
      <c r="C44" s="84">
        <v>22.707312999999999</v>
      </c>
      <c r="D44" s="84">
        <v>25.312595999999999</v>
      </c>
      <c r="E44" s="84">
        <v>205.69385199999999</v>
      </c>
      <c r="F44" s="84">
        <v>189.867041</v>
      </c>
      <c r="G44" s="85">
        <f t="shared" si="0"/>
        <v>8.335733741171012</v>
      </c>
    </row>
    <row r="45" spans="1:7" s="9" customFormat="1" ht="12" x14ac:dyDescent="0.2">
      <c r="A45" s="45" t="s">
        <v>41</v>
      </c>
      <c r="B45" s="84">
        <v>42.696246000000002</v>
      </c>
      <c r="C45" s="84">
        <v>27.862722999999999</v>
      </c>
      <c r="D45" s="84">
        <v>30.463179</v>
      </c>
      <c r="E45" s="84">
        <v>327.991716</v>
      </c>
      <c r="F45" s="84">
        <v>335.80539900000002</v>
      </c>
      <c r="G45" s="85">
        <f t="shared" si="0"/>
        <v>-2.3268485328909208</v>
      </c>
    </row>
    <row r="46" spans="1:7" s="9" customFormat="1" ht="12" x14ac:dyDescent="0.2">
      <c r="A46" s="45" t="s">
        <v>131</v>
      </c>
      <c r="B46" s="84">
        <v>7.7617729999999998</v>
      </c>
      <c r="C46" s="84">
        <v>6.71509</v>
      </c>
      <c r="D46" s="84">
        <v>8.8385090000000002</v>
      </c>
      <c r="E46" s="84">
        <v>62.935580000000002</v>
      </c>
      <c r="F46" s="84">
        <v>52.424339000000003</v>
      </c>
      <c r="G46" s="85">
        <f t="shared" si="0"/>
        <v>20.050307167439897</v>
      </c>
    </row>
    <row r="47" spans="1:7" s="9" customFormat="1" ht="24" x14ac:dyDescent="0.2">
      <c r="A47" s="68" t="s">
        <v>132</v>
      </c>
      <c r="B47" s="84">
        <v>17.295406</v>
      </c>
      <c r="C47" s="84">
        <v>17.598545000000001</v>
      </c>
      <c r="D47" s="84">
        <v>16.576720000000002</v>
      </c>
      <c r="E47" s="84">
        <v>154.67710299999999</v>
      </c>
      <c r="F47" s="84">
        <v>160.306274</v>
      </c>
      <c r="G47" s="85">
        <f t="shared" si="0"/>
        <v>-3.5115100984756253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79.967906999999997</v>
      </c>
      <c r="C49" s="84">
        <v>69.892356000000007</v>
      </c>
      <c r="D49" s="84">
        <v>85.954241999999994</v>
      </c>
      <c r="E49" s="84">
        <v>662.67668700000002</v>
      </c>
      <c r="F49" s="84">
        <v>634.31660499999998</v>
      </c>
      <c r="G49" s="85">
        <f>IF(AND(F49&gt;0,E49&gt;0),(E49/F49%)-100,"x  ")</f>
        <v>4.4709663559887503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1634.249245</v>
      </c>
      <c r="C51" s="87">
        <v>1742.811085</v>
      </c>
      <c r="D51" s="87">
        <v>1716.6461650000001</v>
      </c>
      <c r="E51" s="87">
        <v>14965.448435</v>
      </c>
      <c r="F51" s="87">
        <v>14235.206172</v>
      </c>
      <c r="G51" s="88">
        <f>IF(AND(F51&gt;0,E51&gt;0),(E51/F51%)-100,"x  ")</f>
        <v>5.129832713180889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97</v>
      </c>
      <c r="C4" s="89" t="s">
        <v>98</v>
      </c>
      <c r="D4" s="89" t="s">
        <v>99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1089.264167</v>
      </c>
      <c r="C8" s="84">
        <v>1242.9085580000001</v>
      </c>
      <c r="D8" s="84">
        <v>1188.9630910000001</v>
      </c>
      <c r="E8" s="84">
        <v>10548.828493000001</v>
      </c>
      <c r="F8" s="84">
        <v>10152.341327</v>
      </c>
      <c r="G8" s="85">
        <f>IF(AND(F8&gt;0,E8&gt;0),(E8/F8%)-100,"x  ")</f>
        <v>3.9053766341124572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1008.857962</v>
      </c>
      <c r="C10" s="84">
        <v>1042.054556</v>
      </c>
      <c r="D10" s="84">
        <v>985.50838299999998</v>
      </c>
      <c r="E10" s="84">
        <v>9083.7220440000001</v>
      </c>
      <c r="F10" s="84">
        <v>8755.0968360000006</v>
      </c>
      <c r="G10" s="85">
        <f>IF(AND(F10&gt;0,E10&gt;0),(E10/F10%)-100,"x  ")</f>
        <v>3.7535302482175581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SUM(B14:B30)</f>
        <v>420.63112899999999</v>
      </c>
      <c r="C12" s="99">
        <f>SUM(C14:C30)</f>
        <v>417.34242700000004</v>
      </c>
      <c r="D12" s="99">
        <f>SUM(D14:D30)</f>
        <v>448.58859400000006</v>
      </c>
      <c r="E12" s="99">
        <f>SUM(E14:E30)</f>
        <v>3870.4648759999991</v>
      </c>
      <c r="F12" s="99">
        <f>SUM(F14:F30)</f>
        <v>3929.741849</v>
      </c>
      <c r="G12" s="100">
        <f>IF(AND(F12&gt;0,E12&gt;0),(E12/F12%)-100,"x  ")</f>
        <v>-1.5084190076018587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58.798160000000003</v>
      </c>
      <c r="C14" s="84">
        <v>54.774309000000002</v>
      </c>
      <c r="D14" s="84">
        <v>58.361780000000003</v>
      </c>
      <c r="E14" s="84">
        <v>536.87892999999997</v>
      </c>
      <c r="F14" s="84">
        <v>693.97551299999998</v>
      </c>
      <c r="G14" s="85">
        <f t="shared" ref="G14:G31" si="0">IF(AND(F14&gt;0,E14&gt;0),(E14/F14%)-100,"x  ")</f>
        <v>-22.637193972577535</v>
      </c>
    </row>
    <row r="15" spans="1:7" ht="12.75" customHeight="1" x14ac:dyDescent="0.2">
      <c r="A15" s="53" t="s">
        <v>45</v>
      </c>
      <c r="B15" s="84">
        <v>52.084026999999999</v>
      </c>
      <c r="C15" s="84">
        <v>44.578715000000003</v>
      </c>
      <c r="D15" s="84">
        <v>45.096597000000003</v>
      </c>
      <c r="E15" s="84">
        <v>446.32723800000002</v>
      </c>
      <c r="F15" s="84">
        <v>421.89356700000002</v>
      </c>
      <c r="G15" s="85">
        <f t="shared" si="0"/>
        <v>5.7914300930784179</v>
      </c>
    </row>
    <row r="16" spans="1:7" ht="12.75" customHeight="1" x14ac:dyDescent="0.2">
      <c r="A16" s="53" t="s">
        <v>46</v>
      </c>
      <c r="B16" s="84">
        <v>2.1428750000000001</v>
      </c>
      <c r="C16" s="84">
        <v>2.6422330000000001</v>
      </c>
      <c r="D16" s="84">
        <v>2.370063</v>
      </c>
      <c r="E16" s="84">
        <v>23.373179</v>
      </c>
      <c r="F16" s="84">
        <v>26.238994999999999</v>
      </c>
      <c r="G16" s="85">
        <f t="shared" si="0"/>
        <v>-10.921973192951938</v>
      </c>
    </row>
    <row r="17" spans="1:7" ht="12.75" customHeight="1" x14ac:dyDescent="0.2">
      <c r="A17" s="53" t="s">
        <v>47</v>
      </c>
      <c r="B17" s="84">
        <v>79.740853999999999</v>
      </c>
      <c r="C17" s="84">
        <v>107.77593299999999</v>
      </c>
      <c r="D17" s="84">
        <v>107.69291800000001</v>
      </c>
      <c r="E17" s="84">
        <v>871.59967700000004</v>
      </c>
      <c r="F17" s="84">
        <v>912.94886899999995</v>
      </c>
      <c r="G17" s="85">
        <f t="shared" si="0"/>
        <v>-4.5291903417648882</v>
      </c>
    </row>
    <row r="18" spans="1:7" ht="12.75" customHeight="1" x14ac:dyDescent="0.2">
      <c r="A18" s="53" t="s">
        <v>48</v>
      </c>
      <c r="B18" s="84">
        <v>61.252124999999999</v>
      </c>
      <c r="C18" s="84">
        <v>49.227286999999997</v>
      </c>
      <c r="D18" s="84">
        <v>56.588869000000003</v>
      </c>
      <c r="E18" s="84">
        <v>540.94570399999998</v>
      </c>
      <c r="F18" s="84">
        <v>519.28683799999999</v>
      </c>
      <c r="G18" s="85">
        <f t="shared" si="0"/>
        <v>4.1708867652832708</v>
      </c>
    </row>
    <row r="19" spans="1:7" ht="12.75" customHeight="1" x14ac:dyDescent="0.2">
      <c r="A19" s="53" t="s">
        <v>49</v>
      </c>
      <c r="B19" s="84">
        <v>7.862177</v>
      </c>
      <c r="C19" s="84">
        <v>7.7732840000000003</v>
      </c>
      <c r="D19" s="84">
        <v>7.510688</v>
      </c>
      <c r="E19" s="84">
        <v>59.199635000000001</v>
      </c>
      <c r="F19" s="84">
        <v>51.445579000000002</v>
      </c>
      <c r="G19" s="85">
        <f t="shared" si="0"/>
        <v>15.072346644208253</v>
      </c>
    </row>
    <row r="20" spans="1:7" ht="12.75" customHeight="1" x14ac:dyDescent="0.2">
      <c r="A20" s="53" t="s">
        <v>50</v>
      </c>
      <c r="B20" s="84">
        <v>13.730016000000001</v>
      </c>
      <c r="C20" s="84">
        <v>9.9020849999999996</v>
      </c>
      <c r="D20" s="84">
        <v>12.607438</v>
      </c>
      <c r="E20" s="84">
        <v>106.125378</v>
      </c>
      <c r="F20" s="84">
        <v>103.147335</v>
      </c>
      <c r="G20" s="85">
        <f t="shared" si="0"/>
        <v>2.8871739633408851</v>
      </c>
    </row>
    <row r="21" spans="1:7" ht="12.75" customHeight="1" x14ac:dyDescent="0.2">
      <c r="A21" s="53" t="s">
        <v>51</v>
      </c>
      <c r="B21" s="84">
        <v>3.7595930000000002</v>
      </c>
      <c r="C21" s="84">
        <v>2.8735789999999999</v>
      </c>
      <c r="D21" s="84">
        <v>3.3824429999999999</v>
      </c>
      <c r="E21" s="84">
        <v>27.08428</v>
      </c>
      <c r="F21" s="84">
        <v>26.200614999999999</v>
      </c>
      <c r="G21" s="85">
        <f t="shared" si="0"/>
        <v>3.3726880075143271</v>
      </c>
    </row>
    <row r="22" spans="1:7" ht="12.75" customHeight="1" x14ac:dyDescent="0.2">
      <c r="A22" s="53" t="s">
        <v>52</v>
      </c>
      <c r="B22" s="84">
        <v>37.199246000000002</v>
      </c>
      <c r="C22" s="84">
        <v>47.985379000000002</v>
      </c>
      <c r="D22" s="84">
        <v>47.908493999999997</v>
      </c>
      <c r="E22" s="84">
        <v>335.420006</v>
      </c>
      <c r="F22" s="84">
        <v>282.17376899999999</v>
      </c>
      <c r="G22" s="85">
        <f t="shared" si="0"/>
        <v>18.87001658187441</v>
      </c>
    </row>
    <row r="23" spans="1:7" ht="12.75" customHeight="1" x14ac:dyDescent="0.2">
      <c r="A23" s="53" t="s">
        <v>53</v>
      </c>
      <c r="B23" s="84">
        <v>61.953864000000003</v>
      </c>
      <c r="C23" s="84">
        <v>51.589655999999998</v>
      </c>
      <c r="D23" s="84">
        <v>58.420707999999998</v>
      </c>
      <c r="E23" s="84">
        <v>534.05752099999995</v>
      </c>
      <c r="F23" s="84">
        <v>510.170838</v>
      </c>
      <c r="G23" s="85">
        <f t="shared" si="0"/>
        <v>4.6820949416947997</v>
      </c>
    </row>
    <row r="24" spans="1:7" ht="12.75" customHeight="1" x14ac:dyDescent="0.2">
      <c r="A24" s="53" t="s">
        <v>54</v>
      </c>
      <c r="B24" s="84">
        <v>27.558191999999998</v>
      </c>
      <c r="C24" s="84">
        <v>24.986222000000001</v>
      </c>
      <c r="D24" s="84">
        <v>31.699935</v>
      </c>
      <c r="E24" s="84">
        <v>256.32020599999998</v>
      </c>
      <c r="F24" s="84">
        <v>258.096115</v>
      </c>
      <c r="G24" s="85">
        <f t="shared" si="0"/>
        <v>-0.68808048505495378</v>
      </c>
    </row>
    <row r="25" spans="1:7" ht="12.75" customHeight="1" x14ac:dyDescent="0.2">
      <c r="A25" s="53" t="s">
        <v>64</v>
      </c>
      <c r="B25" s="84">
        <v>2.0933079999999999</v>
      </c>
      <c r="C25" s="84">
        <v>2.0439409999999998</v>
      </c>
      <c r="D25" s="84">
        <v>4.1365160000000003</v>
      </c>
      <c r="E25" s="84">
        <v>23.440435999999998</v>
      </c>
      <c r="F25" s="84">
        <v>23.527725</v>
      </c>
      <c r="G25" s="85">
        <f t="shared" si="0"/>
        <v>-0.37100484640993159</v>
      </c>
    </row>
    <row r="26" spans="1:7" ht="12.75" customHeight="1" x14ac:dyDescent="0.2">
      <c r="A26" s="53" t="s">
        <v>65</v>
      </c>
      <c r="B26" s="84">
        <v>0.83416199999999996</v>
      </c>
      <c r="C26" s="84">
        <v>0.72727600000000003</v>
      </c>
      <c r="D26" s="84">
        <v>0.37867299999999998</v>
      </c>
      <c r="E26" s="84">
        <v>7.610239</v>
      </c>
      <c r="F26" s="84">
        <v>10.405846</v>
      </c>
      <c r="G26" s="85">
        <f t="shared" si="0"/>
        <v>-26.86573489555775</v>
      </c>
    </row>
    <row r="27" spans="1:7" ht="12.75" customHeight="1" x14ac:dyDescent="0.2">
      <c r="A27" s="53" t="s">
        <v>57</v>
      </c>
      <c r="B27" s="84">
        <v>2.602068</v>
      </c>
      <c r="C27" s="84">
        <v>2.240723</v>
      </c>
      <c r="D27" s="84">
        <v>1.8598380000000001</v>
      </c>
      <c r="E27" s="84">
        <v>17.154126000000002</v>
      </c>
      <c r="F27" s="84">
        <v>12.401603</v>
      </c>
      <c r="G27" s="85">
        <f t="shared" si="0"/>
        <v>38.321844361571664</v>
      </c>
    </row>
    <row r="28" spans="1:7" ht="12.75" customHeight="1" x14ac:dyDescent="0.2">
      <c r="A28" s="53" t="s">
        <v>58</v>
      </c>
      <c r="B28" s="84">
        <v>8.3914030000000004</v>
      </c>
      <c r="C28" s="84">
        <v>8.0960429999999999</v>
      </c>
      <c r="D28" s="84">
        <v>10.410392999999999</v>
      </c>
      <c r="E28" s="84">
        <v>82.933259000000007</v>
      </c>
      <c r="F28" s="84">
        <v>75.842712000000006</v>
      </c>
      <c r="G28" s="85">
        <f t="shared" si="0"/>
        <v>9.3490156311921027</v>
      </c>
    </row>
    <row r="29" spans="1:7" ht="12.75" customHeight="1" x14ac:dyDescent="0.2">
      <c r="A29" s="53" t="s">
        <v>55</v>
      </c>
      <c r="B29" s="84">
        <v>6.8015000000000006E-2</v>
      </c>
      <c r="C29" s="84">
        <v>4.8454999999999998E-2</v>
      </c>
      <c r="D29" s="84">
        <v>6.2391000000000002E-2</v>
      </c>
      <c r="E29" s="84">
        <v>0.69479400000000002</v>
      </c>
      <c r="F29" s="84">
        <v>0.57739700000000005</v>
      </c>
      <c r="G29" s="85">
        <f t="shared" si="0"/>
        <v>20.332111181734561</v>
      </c>
    </row>
    <row r="30" spans="1:7" ht="12.75" customHeight="1" x14ac:dyDescent="0.2">
      <c r="A30" s="53" t="s">
        <v>56</v>
      </c>
      <c r="B30" s="84">
        <v>0.56104399999999999</v>
      </c>
      <c r="C30" s="84">
        <v>7.7307000000000001E-2</v>
      </c>
      <c r="D30" s="84">
        <v>0.10085</v>
      </c>
      <c r="E30" s="84">
        <v>1.300268</v>
      </c>
      <c r="F30" s="84">
        <v>1.408533</v>
      </c>
      <c r="G30" s="85">
        <f t="shared" si="0"/>
        <v>-7.6863658856413082</v>
      </c>
    </row>
    <row r="31" spans="1:7" ht="12.75" customHeight="1" x14ac:dyDescent="0.2">
      <c r="A31" s="54" t="s">
        <v>59</v>
      </c>
      <c r="B31" s="99">
        <f>B10-B12</f>
        <v>588.22683300000006</v>
      </c>
      <c r="C31" s="99">
        <f>C10-C12</f>
        <v>624.712129</v>
      </c>
      <c r="D31" s="99">
        <f>D10-D12</f>
        <v>536.91978899999992</v>
      </c>
      <c r="E31" s="99">
        <f>E10-E12</f>
        <v>5213.257168000001</v>
      </c>
      <c r="F31" s="99">
        <f>F10-F12</f>
        <v>4825.3549870000006</v>
      </c>
      <c r="G31" s="100">
        <f t="shared" si="0"/>
        <v>8.0388320039675563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60</v>
      </c>
      <c r="B33" s="84">
        <v>79.345657000000003</v>
      </c>
      <c r="C33" s="84">
        <v>149.79540600000001</v>
      </c>
      <c r="D33" s="84">
        <v>56.765436000000001</v>
      </c>
      <c r="E33" s="84">
        <v>703.24665000000005</v>
      </c>
      <c r="F33" s="84">
        <v>641.35130300000003</v>
      </c>
      <c r="G33" s="85">
        <f t="shared" ref="G33:G43" si="1">IF(AND(F33&gt;0,E33&gt;0),(E33/F33%)-100,"x  ")</f>
        <v>9.6507712248305779</v>
      </c>
    </row>
    <row r="34" spans="1:7" ht="12.75" customHeight="1" x14ac:dyDescent="0.2">
      <c r="A34" s="53" t="s">
        <v>61</v>
      </c>
      <c r="B34" s="84">
        <v>235.977317</v>
      </c>
      <c r="C34" s="84">
        <v>221.79182299999999</v>
      </c>
      <c r="D34" s="84">
        <v>241.28520900000001</v>
      </c>
      <c r="E34" s="84">
        <v>2140.9561819999999</v>
      </c>
      <c r="F34" s="84">
        <v>1908.135869</v>
      </c>
      <c r="G34" s="85">
        <f t="shared" si="1"/>
        <v>12.201453616718325</v>
      </c>
    </row>
    <row r="35" spans="1:7" ht="12.75" customHeight="1" x14ac:dyDescent="0.2">
      <c r="A35" s="53" t="s">
        <v>62</v>
      </c>
      <c r="B35" s="84">
        <v>82.155473000000001</v>
      </c>
      <c r="C35" s="84">
        <v>69.271806999999995</v>
      </c>
      <c r="D35" s="84">
        <v>74.349652000000006</v>
      </c>
      <c r="E35" s="84">
        <v>696.73503600000004</v>
      </c>
      <c r="F35" s="84">
        <v>603.04889100000003</v>
      </c>
      <c r="G35" s="85">
        <f t="shared" si="1"/>
        <v>15.535414524126878</v>
      </c>
    </row>
    <row r="36" spans="1:7" ht="12.75" customHeight="1" x14ac:dyDescent="0.2">
      <c r="A36" s="53" t="s">
        <v>63</v>
      </c>
      <c r="B36" s="84">
        <v>110.504546</v>
      </c>
      <c r="C36" s="84">
        <v>111.139242</v>
      </c>
      <c r="D36" s="84">
        <v>87.832417000000007</v>
      </c>
      <c r="E36" s="84">
        <v>996.57350499999995</v>
      </c>
      <c r="F36" s="84">
        <v>1033.1933240000001</v>
      </c>
      <c r="G36" s="85">
        <f t="shared" si="1"/>
        <v>-3.5443336836737274</v>
      </c>
    </row>
    <row r="37" spans="1:7" ht="12.75" customHeight="1" x14ac:dyDescent="0.2">
      <c r="A37" s="53" t="s">
        <v>67</v>
      </c>
      <c r="B37" s="84">
        <v>26.017227999999999</v>
      </c>
      <c r="C37" s="84">
        <v>23.921652000000002</v>
      </c>
      <c r="D37" s="84">
        <v>23.862963000000001</v>
      </c>
      <c r="E37" s="84">
        <v>206.489811</v>
      </c>
      <c r="F37" s="84">
        <v>203.518685</v>
      </c>
      <c r="G37" s="85">
        <f t="shared" si="1"/>
        <v>1.4598787330018297</v>
      </c>
    </row>
    <row r="38" spans="1:7" ht="12.75" customHeight="1" x14ac:dyDescent="0.2">
      <c r="A38" s="53" t="s">
        <v>149</v>
      </c>
      <c r="B38" s="84">
        <v>0.353325</v>
      </c>
      <c r="C38" s="84">
        <v>1.0484899999999999</v>
      </c>
      <c r="D38" s="84">
        <v>0.998367</v>
      </c>
      <c r="E38" s="84">
        <v>4.2094009999999997</v>
      </c>
      <c r="F38" s="84">
        <v>5.3179650000000001</v>
      </c>
      <c r="G38" s="85">
        <f t="shared" si="1"/>
        <v>-20.845643023224113</v>
      </c>
    </row>
    <row r="39" spans="1:7" ht="12.75" customHeight="1" x14ac:dyDescent="0.2">
      <c r="A39" s="53" t="s">
        <v>66</v>
      </c>
      <c r="B39" s="84">
        <v>11.778886</v>
      </c>
      <c r="C39" s="84">
        <v>14.654531</v>
      </c>
      <c r="D39" s="84">
        <v>11.058104</v>
      </c>
      <c r="E39" s="84">
        <v>122.302778</v>
      </c>
      <c r="F39" s="84">
        <v>104.339696</v>
      </c>
      <c r="G39" s="85">
        <f>IF(AND(F39&gt;0,E39&gt;0),(E39/F39%)-100,"x  ")</f>
        <v>17.215961602955034</v>
      </c>
    </row>
    <row r="40" spans="1:7" ht="12.75" customHeight="1" x14ac:dyDescent="0.2">
      <c r="A40" s="53" t="s">
        <v>68</v>
      </c>
      <c r="B40" s="84">
        <v>30.759633000000001</v>
      </c>
      <c r="C40" s="84">
        <v>23.531343</v>
      </c>
      <c r="D40" s="84">
        <v>29.878232000000001</v>
      </c>
      <c r="E40" s="84">
        <v>252.759322</v>
      </c>
      <c r="F40" s="84">
        <v>244.037487</v>
      </c>
      <c r="G40" s="85">
        <f t="shared" si="1"/>
        <v>3.573973452693366</v>
      </c>
    </row>
    <row r="41" spans="1:7" ht="12.75" customHeight="1" x14ac:dyDescent="0.2">
      <c r="A41" s="53" t="s">
        <v>69</v>
      </c>
      <c r="B41" s="84">
        <v>9.6895810000000004</v>
      </c>
      <c r="C41" s="84">
        <v>7.3628770000000001</v>
      </c>
      <c r="D41" s="84">
        <v>8.224615</v>
      </c>
      <c r="E41" s="84">
        <v>74.907301000000004</v>
      </c>
      <c r="F41" s="84">
        <v>66.767776999999995</v>
      </c>
      <c r="G41" s="85">
        <f t="shared" si="1"/>
        <v>12.190796767129157</v>
      </c>
    </row>
    <row r="42" spans="1:7" ht="12.75" customHeight="1" x14ac:dyDescent="0.2">
      <c r="A42" s="53" t="s">
        <v>70</v>
      </c>
      <c r="B42" s="84">
        <v>1.645187</v>
      </c>
      <c r="C42" s="84">
        <v>2.1949580000000002</v>
      </c>
      <c r="D42" s="84">
        <v>2.6647940000000001</v>
      </c>
      <c r="E42" s="84">
        <v>15.077182000000001</v>
      </c>
      <c r="F42" s="84">
        <v>15.643990000000001</v>
      </c>
      <c r="G42" s="85">
        <f t="shared" si="1"/>
        <v>-3.6231677468471872</v>
      </c>
    </row>
    <row r="43" spans="1:7" ht="12.75" customHeight="1" x14ac:dyDescent="0.2">
      <c r="A43" s="56" t="s">
        <v>71</v>
      </c>
      <c r="B43" s="84">
        <f>B8-B10</f>
        <v>80.406205</v>
      </c>
      <c r="C43" s="84">
        <f>C8-C10</f>
        <v>200.85400200000004</v>
      </c>
      <c r="D43" s="84">
        <f>D8-D10</f>
        <v>203.4547080000001</v>
      </c>
      <c r="E43" s="84">
        <f>E8-E10</f>
        <v>1465.1064490000008</v>
      </c>
      <c r="F43" s="84">
        <f>F8-F10</f>
        <v>1397.2444909999995</v>
      </c>
      <c r="G43" s="85">
        <f t="shared" si="1"/>
        <v>4.8568420514174306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12.814648</v>
      </c>
      <c r="C45" s="84">
        <v>136.851629</v>
      </c>
      <c r="D45" s="84">
        <v>149.601215</v>
      </c>
      <c r="E45" s="84">
        <v>921.194526</v>
      </c>
      <c r="F45" s="84">
        <v>807.98020299999996</v>
      </c>
      <c r="G45" s="85">
        <f>IF(AND(F45&gt;0,E45&gt;0),(E45/F45%)-100,"x  ")</f>
        <v>14.01201695037075</v>
      </c>
    </row>
    <row r="46" spans="1:7" ht="12.75" customHeight="1" x14ac:dyDescent="0.2">
      <c r="A46" s="54" t="s">
        <v>73</v>
      </c>
      <c r="B46" s="84">
        <v>20.703797999999999</v>
      </c>
      <c r="C46" s="84">
        <v>25.353887</v>
      </c>
      <c r="D46" s="84">
        <v>15.922065</v>
      </c>
      <c r="E46" s="84">
        <v>218.120968</v>
      </c>
      <c r="F46" s="84">
        <v>221.05436499999999</v>
      </c>
      <c r="G46" s="85">
        <f>IF(AND(F46&gt;0,E46&gt;0),(E46/F46%)-100,"x  ")</f>
        <v>-1.3270025226599813</v>
      </c>
    </row>
    <row r="47" spans="1:7" ht="12.75" customHeight="1" x14ac:dyDescent="0.2">
      <c r="A47" s="54" t="s">
        <v>74</v>
      </c>
      <c r="B47" s="84">
        <v>28.337762000000001</v>
      </c>
      <c r="C47" s="84">
        <v>18.889662000000001</v>
      </c>
      <c r="D47" s="84">
        <v>21.581783999999999</v>
      </c>
      <c r="E47" s="84">
        <v>187.78392400000001</v>
      </c>
      <c r="F47" s="84">
        <v>188.295793</v>
      </c>
      <c r="G47" s="85">
        <f>IF(AND(F47&gt;0,E47&gt;0),(E47/F47%)-100,"x  ")</f>
        <v>-0.27184303581333324</v>
      </c>
    </row>
    <row r="48" spans="1:7" ht="12.75" customHeight="1" x14ac:dyDescent="0.2">
      <c r="A48" s="54" t="s">
        <v>75</v>
      </c>
      <c r="B48" s="84">
        <v>11.037326999999999</v>
      </c>
      <c r="C48" s="84">
        <v>8.6512130000000003</v>
      </c>
      <c r="D48" s="84">
        <v>11.200483</v>
      </c>
      <c r="E48" s="84">
        <v>87.846554999999995</v>
      </c>
      <c r="F48" s="84">
        <v>106.947982</v>
      </c>
      <c r="G48" s="85">
        <f>IF(AND(F48&gt;0,E48&gt;0),(E48/F48%)-100,"x  ")</f>
        <v>-17.860483800433002</v>
      </c>
    </row>
    <row r="49" spans="1:7" ht="12.75" customHeight="1" x14ac:dyDescent="0.2">
      <c r="A49" s="55" t="s">
        <v>76</v>
      </c>
      <c r="B49" s="84">
        <v>10.640616</v>
      </c>
      <c r="C49" s="84">
        <v>10.638453</v>
      </c>
      <c r="D49" s="84">
        <v>38.230995999999998</v>
      </c>
      <c r="E49" s="84">
        <v>167.37571299999999</v>
      </c>
      <c r="F49" s="84">
        <v>82.881923999999998</v>
      </c>
      <c r="G49" s="85">
        <f>IF(AND(F49&gt;0,E49&gt;0),(E49/F49%)-100,"x  ")</f>
        <v>101.94477266237209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1.0150809999999999</v>
      </c>
      <c r="C51" s="84">
        <v>0.56103099999999995</v>
      </c>
      <c r="D51" s="84">
        <v>0.35274</v>
      </c>
      <c r="E51" s="84">
        <v>6.3273720000000004</v>
      </c>
      <c r="F51" s="84">
        <v>6.2756829999999999</v>
      </c>
      <c r="G51" s="85">
        <f>IF(AND(F51&gt;0,E51&gt;0),(E51/F51%)-100,"x  ")</f>
        <v>0.82363943494279113</v>
      </c>
    </row>
    <row r="52" spans="1:7" ht="12.75" customHeight="1" x14ac:dyDescent="0.2">
      <c r="A52" s="56" t="s">
        <v>118</v>
      </c>
      <c r="B52" s="84">
        <v>0.28914699999999999</v>
      </c>
      <c r="C52" s="84">
        <v>0.38206499999999999</v>
      </c>
      <c r="D52" s="84">
        <v>0.243452</v>
      </c>
      <c r="E52" s="84">
        <v>5.287585</v>
      </c>
      <c r="F52" s="84">
        <v>3.879597</v>
      </c>
      <c r="G52" s="85">
        <f>IF(AND(F52&gt;0,E52&gt;0),(E52/F52%)-100,"x  ")</f>
        <v>36.292120032054868</v>
      </c>
    </row>
    <row r="53" spans="1:7" ht="12.75" customHeight="1" x14ac:dyDescent="0.2">
      <c r="A53" s="56" t="s">
        <v>78</v>
      </c>
      <c r="B53" s="84">
        <v>5.1421859999999997</v>
      </c>
      <c r="C53" s="84">
        <v>2.4024890000000001</v>
      </c>
      <c r="D53" s="84">
        <v>2.2503549999999999</v>
      </c>
      <c r="E53" s="84">
        <v>26.262333000000002</v>
      </c>
      <c r="F53" s="84">
        <v>31.778673000000001</v>
      </c>
      <c r="G53" s="85">
        <f>IF(AND(F53&gt;0,E53&gt;0),(E53/F53%)-100,"x  ")</f>
        <v>-17.358622872641661</v>
      </c>
    </row>
    <row r="54" spans="1:7" ht="12.75" customHeight="1" x14ac:dyDescent="0.2">
      <c r="A54" s="57" t="s">
        <v>79</v>
      </c>
      <c r="B54" s="84">
        <v>167.276995</v>
      </c>
      <c r="C54" s="84">
        <v>132.78117700000001</v>
      </c>
      <c r="D54" s="84">
        <v>148.47814500000001</v>
      </c>
      <c r="E54" s="84">
        <v>1269.753882</v>
      </c>
      <c r="F54" s="84">
        <v>1201.31304</v>
      </c>
      <c r="G54" s="85">
        <f>IF(AND(F54&gt;0,E54&gt;0),(E54/F54%)-100,"x  ")</f>
        <v>5.6971696569613499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140.68714299999999</v>
      </c>
      <c r="C56" s="84">
        <v>103.615488</v>
      </c>
      <c r="D56" s="84">
        <v>117.837879</v>
      </c>
      <c r="E56" s="84">
        <v>1020.176322</v>
      </c>
      <c r="F56" s="84">
        <v>956.13696000000004</v>
      </c>
      <c r="G56" s="85">
        <f>IF(AND(F56&gt;0,E56&gt;0),(E56/F56%)-100,"x  ")</f>
        <v>6.6977184942207373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114.80784</v>
      </c>
      <c r="C58" s="84">
        <v>85.167458999999994</v>
      </c>
      <c r="D58" s="84">
        <v>97.076238000000004</v>
      </c>
      <c r="E58" s="84">
        <v>833.08919100000003</v>
      </c>
      <c r="F58" s="84">
        <v>772.31705499999998</v>
      </c>
      <c r="G58" s="85">
        <f>IF(AND(F58&gt;0,E58&gt;0),(E58/F58%)-100,"x  ")</f>
        <v>7.8688066781070916</v>
      </c>
    </row>
    <row r="59" spans="1:7" ht="12.75" customHeight="1" x14ac:dyDescent="0.2">
      <c r="A59" s="51" t="s">
        <v>82</v>
      </c>
      <c r="B59" s="84">
        <v>5.1960160000000002</v>
      </c>
      <c r="C59" s="84">
        <v>4.3288089999999997</v>
      </c>
      <c r="D59" s="84">
        <v>4.7245999999999997</v>
      </c>
      <c r="E59" s="84">
        <v>48.128718999999997</v>
      </c>
      <c r="F59" s="84">
        <v>45.766553000000002</v>
      </c>
      <c r="G59" s="85">
        <f>IF(AND(F59&gt;0,E59&gt;0),(E59/F59%)-100,"x  ")</f>
        <v>5.1613369265541849</v>
      </c>
    </row>
    <row r="60" spans="1:7" ht="12.75" customHeight="1" x14ac:dyDescent="0.2">
      <c r="A60" s="50" t="s">
        <v>119</v>
      </c>
      <c r="B60" s="90">
        <v>24.926148999999999</v>
      </c>
      <c r="C60" s="84">
        <v>28.024526000000002</v>
      </c>
      <c r="D60" s="84">
        <v>28.870144</v>
      </c>
      <c r="E60" s="84">
        <v>233.948757</v>
      </c>
      <c r="F60" s="84">
        <v>230.774854</v>
      </c>
      <c r="G60" s="85">
        <f>IF(AND(F60&gt;0,E60&gt;0),(E60/F60%)-100,"x  ")</f>
        <v>1.3753244536772655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4.9233830000000003</v>
      </c>
      <c r="C62" s="84">
        <v>6.1085960000000004</v>
      </c>
      <c r="D62" s="84">
        <v>6.7988900000000001</v>
      </c>
      <c r="E62" s="84">
        <v>64.525537999999997</v>
      </c>
      <c r="F62" s="84">
        <v>54.359450000000002</v>
      </c>
      <c r="G62" s="85">
        <f>IF(AND(F62&gt;0,E62&gt;0),(E62/F62%)-100,"x  ")</f>
        <v>18.701602021359676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356.60446200000001</v>
      </c>
      <c r="C64" s="84">
        <v>351.12131799999997</v>
      </c>
      <c r="D64" s="84">
        <v>335.21683999999999</v>
      </c>
      <c r="E64" s="84">
        <v>2924.6558719999998</v>
      </c>
      <c r="F64" s="84">
        <v>2735.8590429999999</v>
      </c>
      <c r="G64" s="85">
        <f>IF(AND(F64&gt;0,E64&gt;0),(E64/F64%)-100,"x  ")</f>
        <v>6.9008244223348214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48.504413</v>
      </c>
      <c r="C66" s="84">
        <v>47.746141000000001</v>
      </c>
      <c r="D66" s="84">
        <v>39.610304999999997</v>
      </c>
      <c r="E66" s="84">
        <v>379.069999</v>
      </c>
      <c r="F66" s="84">
        <v>369.04517900000002</v>
      </c>
      <c r="G66" s="85">
        <f t="shared" ref="G66:G71" si="2">IF(AND(F66&gt;0,E66&gt;0),(E66/F66%)-100,"x  ")</f>
        <v>2.7164207989829805</v>
      </c>
    </row>
    <row r="67" spans="1:7" ht="12.75" customHeight="1" x14ac:dyDescent="0.2">
      <c r="A67" s="56" t="s">
        <v>177</v>
      </c>
      <c r="B67" s="84">
        <v>227.60323</v>
      </c>
      <c r="C67" s="84">
        <v>219.04952800000001</v>
      </c>
      <c r="D67" s="84">
        <v>218.218029</v>
      </c>
      <c r="E67" s="84">
        <v>1818.311203</v>
      </c>
      <c r="F67" s="84">
        <v>1683.4223569999999</v>
      </c>
      <c r="G67" s="85">
        <f t="shared" si="2"/>
        <v>8.0127750138939149</v>
      </c>
    </row>
    <row r="68" spans="1:7" ht="12.75" customHeight="1" x14ac:dyDescent="0.2">
      <c r="A68" s="56" t="s">
        <v>86</v>
      </c>
      <c r="B68" s="84">
        <v>26.816751</v>
      </c>
      <c r="C68" s="84">
        <v>30.057884999999999</v>
      </c>
      <c r="D68" s="84">
        <v>29.094617</v>
      </c>
      <c r="E68" s="84">
        <v>249.19678200000001</v>
      </c>
      <c r="F68" s="84">
        <v>229.73823200000001</v>
      </c>
      <c r="G68" s="85">
        <f t="shared" si="2"/>
        <v>8.469878883720142</v>
      </c>
    </row>
    <row r="69" spans="1:7" ht="12.75" customHeight="1" x14ac:dyDescent="0.2">
      <c r="A69" s="56" t="s">
        <v>133</v>
      </c>
      <c r="B69" s="84">
        <v>10.929947</v>
      </c>
      <c r="C69" s="84">
        <v>9.7381329999999995</v>
      </c>
      <c r="D69" s="84">
        <v>9.9054990000000007</v>
      </c>
      <c r="E69" s="84">
        <v>109.57589900000001</v>
      </c>
      <c r="F69" s="84">
        <v>115.105344</v>
      </c>
      <c r="G69" s="85">
        <f t="shared" si="2"/>
        <v>-4.8038125840621291</v>
      </c>
    </row>
    <row r="70" spans="1:7" ht="12.75" customHeight="1" x14ac:dyDescent="0.2">
      <c r="A70" s="58" t="s">
        <v>134</v>
      </c>
      <c r="B70" s="84">
        <v>3.4887510000000002</v>
      </c>
      <c r="C70" s="84">
        <v>3.04833</v>
      </c>
      <c r="D70" s="84">
        <v>2.4578419999999999</v>
      </c>
      <c r="E70" s="84">
        <v>31.188562000000001</v>
      </c>
      <c r="F70" s="84">
        <v>31.575315</v>
      </c>
      <c r="G70" s="85">
        <f t="shared" si="2"/>
        <v>-1.2248587227079071</v>
      </c>
    </row>
    <row r="71" spans="1:7" ht="12.75" customHeight="1" x14ac:dyDescent="0.2">
      <c r="A71" s="59" t="s">
        <v>87</v>
      </c>
      <c r="B71" s="84">
        <v>10.463005000000001</v>
      </c>
      <c r="C71" s="84">
        <v>5.3615789999999999</v>
      </c>
      <c r="D71" s="84">
        <v>5.7570930000000002</v>
      </c>
      <c r="E71" s="84">
        <v>54.834474999999998</v>
      </c>
      <c r="F71" s="84">
        <v>62.810837999999997</v>
      </c>
      <c r="G71" s="85">
        <f t="shared" si="2"/>
        <v>-12.699023375551846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4.8894060000000001</v>
      </c>
      <c r="C73" s="84">
        <v>3.6132909999999998</v>
      </c>
      <c r="D73" s="84">
        <v>3.1482320000000001</v>
      </c>
      <c r="E73" s="84">
        <v>31.529743</v>
      </c>
      <c r="F73" s="84">
        <v>44.384875000000001</v>
      </c>
      <c r="G73" s="85">
        <f>IF(AND(F73&gt;0,E73&gt;0),(E73/F73%)-100,"x  ")</f>
        <v>-28.962866291726627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1634.249245</v>
      </c>
      <c r="C75" s="87">
        <v>1742.811085</v>
      </c>
      <c r="D75" s="87">
        <v>1716.6461650000001</v>
      </c>
      <c r="E75" s="87">
        <v>14965.448435</v>
      </c>
      <c r="F75" s="87">
        <v>14235.206172</v>
      </c>
      <c r="G75" s="88">
        <f>IF(AND(F75&gt;0,E75&gt;0),(E75/F75%)-100,"x  ")</f>
        <v>5.129832713180889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68:G75 B67:G67 A26:G30 A13:G24 A12 A32:G66 A31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A67">
    <cfRule type="expression" dxfId="2" priority="3">
      <formula>MOD(ROW(),2)=0</formula>
    </cfRule>
  </conditionalFormatting>
  <conditionalFormatting sqref="B12:G12">
    <cfRule type="expression" dxfId="1" priority="2">
      <formula>MOD(ROW(),2)=0</formula>
    </cfRule>
  </conditionalFormatting>
  <conditionalFormatting sqref="B31:G3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3/14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3" workbookViewId="0">
      <selection activeCell="B43" sqref="B43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14965.448435</v>
      </c>
      <c r="C8" s="94"/>
      <c r="D8" s="93">
        <v>14235.206172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2014</v>
      </c>
      <c r="C9" s="20">
        <v>2014</v>
      </c>
      <c r="D9" s="12">
        <v>2013</v>
      </c>
      <c r="E9" s="12">
        <v>2013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61</v>
      </c>
      <c r="B10" s="92">
        <v>2140.9561819999999</v>
      </c>
      <c r="C10" s="95">
        <f t="shared" ref="C10:C24" si="0">IF(B$8&gt;0,B10/B$8*100,0)</f>
        <v>14.305994179184781</v>
      </c>
      <c r="D10" s="96">
        <v>1908.135869</v>
      </c>
      <c r="E10" s="95">
        <f t="shared" ref="E10:E24" si="1">IF(D$8&gt;0,D10/D$8*100,0)</f>
        <v>13.404343048808215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171</v>
      </c>
      <c r="B11" s="92">
        <v>1797.650715</v>
      </c>
      <c r="C11" s="97">
        <f t="shared" si="0"/>
        <v>12.01200700939771</v>
      </c>
      <c r="D11" s="96">
        <v>1668.3248329999999</v>
      </c>
      <c r="E11" s="95">
        <f t="shared" si="1"/>
        <v>11.719709660977855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996.57350499999995</v>
      </c>
      <c r="C12" s="97">
        <f t="shared" si="0"/>
        <v>6.6591623320106681</v>
      </c>
      <c r="D12" s="96">
        <v>1033.1933240000001</v>
      </c>
      <c r="E12" s="95">
        <f t="shared" si="1"/>
        <v>7.2580144714183641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72</v>
      </c>
      <c r="B13" s="92">
        <v>921.194526</v>
      </c>
      <c r="C13" s="97">
        <f t="shared" si="0"/>
        <v>6.1554755943402508</v>
      </c>
      <c r="D13" s="96">
        <v>807.98020299999996</v>
      </c>
      <c r="E13" s="95">
        <f t="shared" si="1"/>
        <v>5.6759290539062235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871.59967700000004</v>
      </c>
      <c r="C14" s="97">
        <f t="shared" si="0"/>
        <v>5.8240799183910319</v>
      </c>
      <c r="D14" s="96">
        <v>912.94886899999995</v>
      </c>
      <c r="E14" s="95">
        <f t="shared" si="1"/>
        <v>6.413316800396812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172</v>
      </c>
      <c r="B15" s="92">
        <v>833.08919100000003</v>
      </c>
      <c r="C15" s="97">
        <f t="shared" si="0"/>
        <v>5.5667506030199352</v>
      </c>
      <c r="D15" s="96">
        <v>772.31705499999998</v>
      </c>
      <c r="E15" s="95">
        <f t="shared" si="1"/>
        <v>5.4254012598645209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173</v>
      </c>
      <c r="B16" s="92">
        <v>703.24665000000005</v>
      </c>
      <c r="C16" s="97">
        <f t="shared" si="0"/>
        <v>4.6991351649396798</v>
      </c>
      <c r="D16" s="96">
        <v>641.35130300000003</v>
      </c>
      <c r="E16" s="95">
        <f t="shared" si="1"/>
        <v>4.5053882272636754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62</v>
      </c>
      <c r="B17" s="92">
        <v>696.73503600000004</v>
      </c>
      <c r="C17" s="97">
        <f t="shared" si="0"/>
        <v>4.6556241800982825</v>
      </c>
      <c r="D17" s="96">
        <v>603.04889100000003</v>
      </c>
      <c r="E17" s="95">
        <f t="shared" si="1"/>
        <v>4.2363200343818663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48</v>
      </c>
      <c r="B18" s="92">
        <v>540.94570399999998</v>
      </c>
      <c r="C18" s="97">
        <f t="shared" si="0"/>
        <v>3.6146307700000433</v>
      </c>
      <c r="D18" s="96">
        <v>519.28683799999999</v>
      </c>
      <c r="E18" s="95">
        <f t="shared" si="1"/>
        <v>3.6479052830398304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174</v>
      </c>
      <c r="B19" s="92">
        <v>536.87892999999997</v>
      </c>
      <c r="C19" s="97">
        <f t="shared" si="0"/>
        <v>3.5874563487478945</v>
      </c>
      <c r="D19" s="96">
        <v>693.97551299999998</v>
      </c>
      <c r="E19" s="95">
        <f t="shared" si="1"/>
        <v>4.8750647136043463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53</v>
      </c>
      <c r="B20" s="92">
        <v>534.05752099999995</v>
      </c>
      <c r="C20" s="97">
        <f t="shared" si="0"/>
        <v>3.5686035291197071</v>
      </c>
      <c r="D20" s="96">
        <v>510.170838</v>
      </c>
      <c r="E20" s="95">
        <f t="shared" si="1"/>
        <v>3.5838668708815948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45</v>
      </c>
      <c r="B21" s="92">
        <v>446.32723800000002</v>
      </c>
      <c r="C21" s="97">
        <f t="shared" si="0"/>
        <v>2.9823846571557815</v>
      </c>
      <c r="D21" s="96">
        <v>421.89356700000002</v>
      </c>
      <c r="E21" s="95">
        <f t="shared" si="1"/>
        <v>2.9637334500278989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52</v>
      </c>
      <c r="B22" s="92">
        <v>335.420006</v>
      </c>
      <c r="C22" s="97">
        <f t="shared" si="0"/>
        <v>2.2412960590980111</v>
      </c>
      <c r="D22" s="96">
        <v>282.17376899999999</v>
      </c>
      <c r="E22" s="95">
        <f t="shared" si="1"/>
        <v>1.9822246730435342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54</v>
      </c>
      <c r="B23" s="92">
        <v>256.32020599999998</v>
      </c>
      <c r="C23" s="97">
        <f t="shared" si="0"/>
        <v>1.7127465783152791</v>
      </c>
      <c r="D23" s="96">
        <v>258.096115</v>
      </c>
      <c r="E23" s="95">
        <f t="shared" si="1"/>
        <v>1.8130830834586946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68</v>
      </c>
      <c r="B24" s="92">
        <v>252.759322</v>
      </c>
      <c r="C24" s="97">
        <f t="shared" si="0"/>
        <v>1.6889525435727446</v>
      </c>
      <c r="D24" s="96">
        <v>244.037487</v>
      </c>
      <c r="E24" s="95">
        <f t="shared" si="1"/>
        <v>1.7143235162972952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3101.6940259999992</v>
      </c>
      <c r="C26" s="97">
        <f>IF(B$8&gt;0,B26/B$8*100,0)</f>
        <v>20.72570053260819</v>
      </c>
      <c r="D26" s="96">
        <f>D8-(SUM(D10:D24))</f>
        <v>2958.2716980000005</v>
      </c>
      <c r="E26" s="95">
        <f>IF(D$8&gt;0,D26/D$8*100,0)</f>
        <v>20.781375852629278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2014</v>
      </c>
      <c r="C33" s="6">
        <v>2013</v>
      </c>
      <c r="D33" s="6">
        <v>2012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1704.05313</v>
      </c>
      <c r="C34" s="98">
        <v>1645.6175780000001</v>
      </c>
      <c r="D34" s="98">
        <v>1686.372539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1656.4835559999999</v>
      </c>
      <c r="C35" s="98">
        <v>1514.602909</v>
      </c>
      <c r="D35" s="98">
        <v>1589.9980929999999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1558.398598</v>
      </c>
      <c r="C36" s="98">
        <v>1508.683399</v>
      </c>
      <c r="D36" s="98">
        <v>1969.4411660000001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1654.603881</v>
      </c>
      <c r="C37" s="98">
        <v>1641.0267570000001</v>
      </c>
      <c r="D37" s="98">
        <v>1487.2617789999999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1614.2663990000001</v>
      </c>
      <c r="C38" s="98">
        <v>1529.3692610000001</v>
      </c>
      <c r="D38" s="98">
        <v>1887.848473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1683.9363760000001</v>
      </c>
      <c r="C39" s="98">
        <v>1624.950722</v>
      </c>
      <c r="D39" s="98">
        <v>1835.079178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>
        <v>1634.249245</v>
      </c>
      <c r="C40" s="98">
        <v>1561.5481589999999</v>
      </c>
      <c r="D40" s="98">
        <v>1604.0709890000001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>
        <v>1742.811085</v>
      </c>
      <c r="C41" s="98">
        <v>1584.448873</v>
      </c>
      <c r="D41" s="98">
        <v>1658.1613279999999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>
        <v>1716.6461650000001</v>
      </c>
      <c r="C42" s="98">
        <v>1624.9585139999999</v>
      </c>
      <c r="D42" s="98">
        <v>1704.745848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1846.31052</v>
      </c>
      <c r="D43" s="98">
        <v>1855.8917180000001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1636.354501</v>
      </c>
      <c r="D44" s="98">
        <v>1526.569784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1476.287112</v>
      </c>
      <c r="D45" s="98">
        <v>1370.5327139999999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2019-08-09T07:58:13Z</cp:lastPrinted>
  <dcterms:created xsi:type="dcterms:W3CDTF">2012-03-28T07:56:08Z</dcterms:created>
  <dcterms:modified xsi:type="dcterms:W3CDTF">2019-08-19T09:35:34Z</dcterms:modified>
  <cp:category>LIS-Bericht</cp:category>
</cp:coreProperties>
</file>