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<sst xmlns="http://schemas.openxmlformats.org/spreadsheetml/2006/main" count="221" uniqueCount="179">
  <si>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</si>
  <si>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</si>
  <si>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</si>
  <si>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</si>
  <si>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</si>
  <si>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</si>
  <si>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</si>
  <si>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</si>
  <si>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</si>
  <si>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</si>
  <si>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</si>
  <si>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</si>
  <si>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</si>
  <si>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</si>
  <si>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</si>
  <si>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</si>
  <si>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</si>
  <si>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</si>
  <si>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</si>
  <si>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</si>
  <si>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</si>
  <si>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</si>
  <si>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</si>
  <si>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</si>
  <si>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</si>
  <si>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</si>
  <si>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</si>
  <si>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</si>
  <si>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</si>
  <si>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</si>
  <si>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</si>
  <si>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</si>
  <si>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</si>
  <si>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</si>
  <si>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</si>
  <si>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</si>
  <si>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</si>
  <si>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</si>
  <si>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</si>
  <si>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</si>
  <si>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</si>
  <si>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</si>
  <si>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</si>
  <si>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</si>
  <si>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</si>
  <si>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</si>
  <si>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</si>
  <si>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</si>
  <si>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</si>
  <si>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</si>
  <si>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</si>
  <si>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</si>
  <si>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</si>
  <si>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</si>
  <si>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</si>
  <si>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</si>
  <si>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</si>
  <si>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</si>
  <si>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</si>
  <si>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</si>
  <si>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</si>
  <si>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</si>
  <si>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</si>
  <si>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</si>
  <si>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</si>
  <si>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</si>
  <si>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</si>
  <si>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</si>
  <si>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</si>
  <si>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</si>
  <si>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</si>
  <si>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</si>
  <si>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</si>
  <si>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</si>
  <si>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</si>
  <si>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</si>
  <si>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</si>
  <si>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</si>
  <si>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</si>
  <si>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</si>
  <si>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</si>
  <si>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</si>
  <si>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</si>
  <si>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</si>
  <si>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</si>
  <si>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</si>
  <si>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</si>
  <si>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</si>
  <si>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</si>
  <si>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</si>
  <si>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</si>
  <si>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</si>
  <si>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</si>
  <si>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</si>
  <si>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</si>
  <si>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</si>
  <si>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</si>
  <si>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</si>
  <si>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</si>
  <si>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</si>
  <si>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</si>
  <si>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</si>
  <si>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</si>
  <si>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</si>
  <si>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</si>
  <si>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</si>
  <si>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</si>
  <si>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</si>
  <si>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</si>
  <si>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</si>
  <si>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</si>
  <si>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</si>
  <si>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</si>
  <si>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</si>
  <si>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</si>
  <si>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</si>
  <si>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</si>
  <si>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</si>
  <si>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</si>
  <si>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</si>
  <si>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</si>
  <si>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</si>
  <si>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</si>
  <si>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</si>
  <si>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</si>
  <si>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</si>
  <si>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</si>
  <si>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</si>
  <si>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</si>
  <si>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</si>
  <si>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</si>
  <si>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</si>
  <si>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</si>
  <si>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</si>
  <si>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</si>
  <si>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</si>
  <si>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</si>
  <si>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</si>
  <si>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</si>
  <si>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</si>
  <si>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</si>
  <si>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</si>
  <si>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</si>
  <si>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</si>
  <si>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</si>
  <si>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</si>
  <si>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</si>
  <si>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</si>
  <si>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</si>
  <si>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</si>
  <si>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</si>
  <si>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</si>
  <si>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</si>
  <si>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</si>
  <si>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</si>
  <si>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</si>
  <si>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</si>
  <si>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</si>
  <si>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</si>
  <si>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</si>
  <si>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1/16 SH</t>
  </si>
  <si>
    <t>1. Quartal 2016</t>
  </si>
  <si>
    <t xml:space="preserve">© Statistisches Amt für Hamburg und Schleswig-Holstein, Hamburg 2019 
Auszugsweise Vervielfältigung und Verbreitung mit Quellenangabe gestattet.        </t>
  </si>
  <si>
    <t>Januar - März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</si>
  <si>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</si>
  <si>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</si>
  <si>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</si>
  <si>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</si>
  <si>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</si>
  <si>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2014 bis 2016 im Monatsvergleich</t>
  </si>
  <si>
    <t>Januar - März 2016</t>
  </si>
  <si>
    <t>China, Volksrepublik</t>
  </si>
  <si>
    <t>Verein.Staaten (USA)</t>
  </si>
  <si>
    <t>Vereinigt.Königreich</t>
  </si>
  <si>
    <t>Frankreich</t>
  </si>
  <si>
    <t xml:space="preserve">2. Einfuhr des Landes Schleswig-Holstein in 2014 bis 2016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</si>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</sst>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Schweiz</c:v>
                </c:pt>
                <c:pt idx="11">
                  <c:v>Norwegen</c:v>
                </c:pt>
                <c:pt idx="12">
                  <c:v>Finnland</c:v>
                </c:pt>
                <c:pt idx="13">
                  <c:v>Japan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820.13388199999997</c:v>
                </c:pt>
                <c:pt idx="1">
                  <c:v>488.94845099999998</c:v>
                </c:pt>
                <c:pt idx="2">
                  <c:v>332.67420800000002</c:v>
                </c:pt>
                <c:pt idx="3">
                  <c:v>317.51217300000002</c:v>
                </c:pt>
                <c:pt idx="4">
                  <c:v>305.59832699999998</c:v>
                </c:pt>
                <c:pt idx="5">
                  <c:v>303.44401900000003</c:v>
                </c:pt>
                <c:pt idx="6">
                  <c:v>241.00823600000001</c:v>
                </c:pt>
                <c:pt idx="7">
                  <c:v>194.31895900000001</c:v>
                </c:pt>
                <c:pt idx="8">
                  <c:v>180.58543</c:v>
                </c:pt>
                <c:pt idx="9">
                  <c:v>176.66629900000001</c:v>
                </c:pt>
                <c:pt idx="10">
                  <c:v>131.91729100000001</c:v>
                </c:pt>
                <c:pt idx="11">
                  <c:v>123.114305</c:v>
                </c:pt>
                <c:pt idx="12">
                  <c:v>115.426968</c:v>
                </c:pt>
                <c:pt idx="13">
                  <c:v>99.122192999999996</c:v>
                </c:pt>
                <c:pt idx="14">
                  <c:v>96.373427000000007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Schweiz</c:v>
                </c:pt>
                <c:pt idx="11">
                  <c:v>Norwegen</c:v>
                </c:pt>
                <c:pt idx="12">
                  <c:v>Finnland</c:v>
                </c:pt>
                <c:pt idx="13">
                  <c:v>Japan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851.79880900000001</c:v>
                </c:pt>
                <c:pt idx="1">
                  <c:v>582.58620399999995</c:v>
                </c:pt>
                <c:pt idx="2">
                  <c:v>274.941822</c:v>
                </c:pt>
                <c:pt idx="3">
                  <c:v>230.112381</c:v>
                </c:pt>
                <c:pt idx="4">
                  <c:v>330.656431</c:v>
                </c:pt>
                <c:pt idx="5">
                  <c:v>265.89005300000002</c:v>
                </c:pt>
                <c:pt idx="6">
                  <c:v>238.78628</c:v>
                </c:pt>
                <c:pt idx="7">
                  <c:v>186.603477</c:v>
                </c:pt>
                <c:pt idx="8">
                  <c:v>171.05861100000001</c:v>
                </c:pt>
                <c:pt idx="9">
                  <c:v>172.230626</c:v>
                </c:pt>
                <c:pt idx="10">
                  <c:v>108.45556000000001</c:v>
                </c:pt>
                <c:pt idx="11">
                  <c:v>245.99767700000001</c:v>
                </c:pt>
                <c:pt idx="12">
                  <c:v>169.729321</c:v>
                </c:pt>
                <c:pt idx="13">
                  <c:v>77.927266000000003</c:v>
                </c:pt>
                <c:pt idx="14">
                  <c:v>91.134735000000006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453824"/>
        <c:axId val="41455616"/>
      </c:barChart>
      <c:catAx>
        <c:axId val="414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5616"/>
        <c:crosses val="autoZero"/>
        <c:auto val="1"/>
        <c:lblAlgn val="ctr"/>
        <c:lblOffset val="100"/>
        <c:noMultiLvlLbl val="0"/>
      </c:catAx>
      <c:valAx>
        <c:axId val="414556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145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96992"/>
        <c:axId val="91010560"/>
      </c:lineChart>
      <c:catAx>
        <c:axId val="737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010560"/>
        <c:crosses val="autoZero"/>
        <c:auto val="1"/>
        <c:lblAlgn val="ctr"/>
        <c:lblOffset val="100"/>
        <c:noMultiLvlLbl val="0"/>
      </c:catAx>
      <c:valAx>
        <c:axId val="910105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379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91</v>
      </c>
      <c r="C4" s="83" t="s">
        <v>92</v>
      </c>
      <c r="D4" s="83" t="s">
        <v>93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250.26600300000001</v>
      </c>
      <c r="C8" s="84">
        <v>249.86957000000001</v>
      </c>
      <c r="D8" s="84">
        <v>263.58148999999997</v>
      </c>
      <c r="E8" s="84">
        <v>763.71706300000005</v>
      </c>
      <c r="F8" s="84">
        <v>789.77380300000004</v>
      </c>
      <c r="G8" s="85">
        <f>IF(AND(F8&gt;0,E8&gt;0),(E8/F8%)-100,"x  ")</f>
        <v>-3.2992661824210927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7.605728</v>
      </c>
      <c r="C10" s="84">
        <v>7.9644640000000004</v>
      </c>
      <c r="D10" s="84">
        <v>8.9959349999999993</v>
      </c>
      <c r="E10" s="84">
        <v>24.566127000000002</v>
      </c>
      <c r="F10" s="84">
        <v>23.427747</v>
      </c>
      <c r="G10" s="85">
        <f>IF(AND(F10&gt;0,E10&gt;0),(E10/F10%)-100,"x  ")</f>
        <v>4.8591100117309765</v>
      </c>
    </row>
    <row r="11" spans="1:7" s="9" customFormat="1" ht="12" x14ac:dyDescent="0.2">
      <c r="A11" s="37" t="s">
        <v>25</v>
      </c>
      <c r="B11" s="84">
        <v>87.802283000000003</v>
      </c>
      <c r="C11" s="84">
        <v>89.240639999999999</v>
      </c>
      <c r="D11" s="84">
        <v>89.641800000000003</v>
      </c>
      <c r="E11" s="84">
        <v>266.68472300000002</v>
      </c>
      <c r="F11" s="84">
        <v>240.789377</v>
      </c>
      <c r="G11" s="85">
        <f>IF(AND(F11&gt;0,E11&gt;0),(E11/F11%)-100,"x  ")</f>
        <v>10.754355662459332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4.5390030000000001</v>
      </c>
      <c r="C13" s="84">
        <v>4.3196490000000001</v>
      </c>
      <c r="D13" s="84">
        <v>5.3591090000000001</v>
      </c>
      <c r="E13" s="84">
        <v>14.217760999999999</v>
      </c>
      <c r="F13" s="84">
        <v>11.028599</v>
      </c>
      <c r="G13" s="85">
        <f>IF(AND(F13&gt;0,E13&gt;0),(E13/F13%)-100,"x  ")</f>
        <v>28.917199727726057</v>
      </c>
    </row>
    <row r="14" spans="1:7" s="9" customFormat="1" ht="12" x14ac:dyDescent="0.2">
      <c r="A14" s="38" t="s">
        <v>110</v>
      </c>
      <c r="B14" s="84">
        <v>41.023307000000003</v>
      </c>
      <c r="C14" s="84">
        <v>40.376930999999999</v>
      </c>
      <c r="D14" s="84">
        <v>42.156950999999999</v>
      </c>
      <c r="E14" s="84">
        <v>123.55718899999999</v>
      </c>
      <c r="F14" s="84">
        <v>106.859095</v>
      </c>
      <c r="G14" s="85">
        <f>IF(AND(F14&gt;0,E14&gt;0),(E14/F14%)-100,"x  ")</f>
        <v>15.626273084195603</v>
      </c>
    </row>
    <row r="15" spans="1:7" s="9" customFormat="1" ht="12" x14ac:dyDescent="0.2">
      <c r="A15" s="38" t="s">
        <v>135</v>
      </c>
      <c r="B15" s="84">
        <v>35.572519999999997</v>
      </c>
      <c r="C15" s="84">
        <v>37.115107999999999</v>
      </c>
      <c r="D15" s="84">
        <v>35.049382999999999</v>
      </c>
      <c r="E15" s="84">
        <v>107.737011</v>
      </c>
      <c r="F15" s="84">
        <v>96.306514000000007</v>
      </c>
      <c r="G15" s="85">
        <f>IF(AND(F15&gt;0,E15&gt;0),(E15/F15%)-100,"x  ")</f>
        <v>11.86887213049782</v>
      </c>
    </row>
    <row r="16" spans="1:7" s="9" customFormat="1" ht="12" x14ac:dyDescent="0.2">
      <c r="A16" s="37" t="s">
        <v>26</v>
      </c>
      <c r="B16" s="84">
        <v>110.94594499999999</v>
      </c>
      <c r="C16" s="84">
        <v>109.441714</v>
      </c>
      <c r="D16" s="84">
        <v>115.490538</v>
      </c>
      <c r="E16" s="84">
        <v>335.878197</v>
      </c>
      <c r="F16" s="84">
        <v>395.33945699999998</v>
      </c>
      <c r="G16" s="85">
        <f>IF(AND(F16&gt;0,E16&gt;0),(E16/F16%)-100,"x  ")</f>
        <v>-15.040557917293839</v>
      </c>
    </row>
    <row r="17" spans="1:7" s="9" customFormat="1" ht="12" x14ac:dyDescent="0.2">
      <c r="A17" s="40" t="s">
        <v>27</v>
      </c>
      <c r="B17" s="84">
        <v>43.912047000000001</v>
      </c>
      <c r="C17" s="84">
        <v>43.222752</v>
      </c>
      <c r="D17" s="84">
        <v>49.453217000000002</v>
      </c>
      <c r="E17" s="84">
        <v>136.58801600000001</v>
      </c>
      <c r="F17" s="84">
        <v>130.21722199999999</v>
      </c>
      <c r="G17" s="85">
        <f>IF(AND(F17&gt;0,E17&gt;0),(E17/F17%)-100,"x  ")</f>
        <v>4.8924358100651375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1315.839477</v>
      </c>
      <c r="C19" s="84">
        <v>1349.1114640000001</v>
      </c>
      <c r="D19" s="84">
        <v>1326.4565379999999</v>
      </c>
      <c r="E19" s="84">
        <v>3991.407479</v>
      </c>
      <c r="F19" s="84">
        <v>4100.5950830000002</v>
      </c>
      <c r="G19" s="85">
        <f>IF(AND(F19&gt;0,E19&gt;0),(E19/F19%)-100,"x  ")</f>
        <v>-2.6627258188125893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120.306279</v>
      </c>
      <c r="C21" s="84">
        <v>73.381879999999995</v>
      </c>
      <c r="D21" s="84">
        <v>69.358411000000004</v>
      </c>
      <c r="E21" s="84">
        <v>263.04656999999997</v>
      </c>
      <c r="F21" s="84">
        <v>324.87056999999999</v>
      </c>
      <c r="G21" s="85">
        <f>IF(AND(F21&gt;0,E21&gt;0),(E21/F21%)-100,"x  ")</f>
        <v>-19.030347993664066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95.795741000000007</v>
      </c>
      <c r="C23" s="84">
        <v>52.511918000000001</v>
      </c>
      <c r="D23" s="84">
        <v>44.630386999999999</v>
      </c>
      <c r="E23" s="84">
        <v>192.93804600000001</v>
      </c>
      <c r="F23" s="84">
        <v>237.58696599999999</v>
      </c>
      <c r="G23" s="85">
        <f>IF(AND(F23&gt;0,E23&gt;0),(E23/F23%)-100,"x  ")</f>
        <v>-18.792663903961795</v>
      </c>
    </row>
    <row r="24" spans="1:7" s="9" customFormat="1" ht="12" x14ac:dyDescent="0.2">
      <c r="A24" s="40" t="s">
        <v>30</v>
      </c>
      <c r="B24" s="84">
        <v>121.390084</v>
      </c>
      <c r="C24" s="84">
        <v>98.423299999999998</v>
      </c>
      <c r="D24" s="84">
        <v>107.30491000000001</v>
      </c>
      <c r="E24" s="84">
        <v>327.11829399999999</v>
      </c>
      <c r="F24" s="84">
        <v>357.96678700000001</v>
      </c>
      <c r="G24" s="85">
        <f>IF(AND(F24&gt;0,E24&gt;0),(E24/F24%)-100,"x  ")</f>
        <v>-8.617696982038737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11.040093000000001</v>
      </c>
      <c r="C26" s="84">
        <v>6.5720429999999999</v>
      </c>
      <c r="D26" s="84">
        <v>10.063420000000001</v>
      </c>
      <c r="E26" s="84">
        <v>27.675556</v>
      </c>
      <c r="F26" s="84">
        <v>50.985926999999997</v>
      </c>
      <c r="G26" s="85">
        <f>IF(AND(F26&gt;0,E26&gt;0),(E26/F26%)-100,"x  ")</f>
        <v>-45.719225620826698</v>
      </c>
    </row>
    <row r="27" spans="1:7" s="9" customFormat="1" ht="12" x14ac:dyDescent="0.2">
      <c r="A27" s="39" t="s">
        <v>111</v>
      </c>
      <c r="B27" s="84">
        <v>31.92249</v>
      </c>
      <c r="C27" s="84">
        <v>16.84207</v>
      </c>
      <c r="D27" s="84">
        <v>13.599342</v>
      </c>
      <c r="E27" s="84">
        <v>62.363902000000003</v>
      </c>
      <c r="F27" s="84">
        <v>64.002114000000006</v>
      </c>
      <c r="G27" s="85">
        <f>IF(AND(F27&gt;0,E27&gt;0),(E27/F27%)-100,"x  ")</f>
        <v>-2.5596217024956474</v>
      </c>
    </row>
    <row r="28" spans="1:7" s="9" customFormat="1" ht="12" x14ac:dyDescent="0.2">
      <c r="A28" s="42" t="s">
        <v>33</v>
      </c>
      <c r="B28" s="84">
        <v>1074.143114</v>
      </c>
      <c r="C28" s="84">
        <v>1177.306284</v>
      </c>
      <c r="D28" s="84">
        <v>1149.7932169999999</v>
      </c>
      <c r="E28" s="84">
        <v>3401.2426150000001</v>
      </c>
      <c r="F28" s="84">
        <v>3417.7577259999998</v>
      </c>
      <c r="G28" s="85">
        <f>IF(AND(F28&gt;0,E28&gt;0),(E28/F28%)-100,"x  ")</f>
        <v>-0.48321479531342959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167.67084800000001</v>
      </c>
      <c r="C30" s="84">
        <v>178.755416</v>
      </c>
      <c r="D30" s="84">
        <v>194.80565999999999</v>
      </c>
      <c r="E30" s="84">
        <v>541.23192400000005</v>
      </c>
      <c r="F30" s="84">
        <v>579.91420000000005</v>
      </c>
      <c r="G30" s="85">
        <f>IF(AND(F30&gt;0,E30&gt;0),(E30/F30%)-100,"x  ")</f>
        <v>-6.6703446820236536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47.323289000000003</v>
      </c>
      <c r="C32" s="84">
        <v>51.904404999999997</v>
      </c>
      <c r="D32" s="84">
        <v>55.672148</v>
      </c>
      <c r="E32" s="84">
        <v>154.89984200000001</v>
      </c>
      <c r="F32" s="84">
        <v>231.01379399999999</v>
      </c>
      <c r="G32" s="85">
        <f>IF(AND(F32&gt;0,E32&gt;0),(E32/F32%)-100,"x  ")</f>
        <v>-32.94779531649958</v>
      </c>
    </row>
    <row r="33" spans="1:7" s="9" customFormat="1" ht="12" x14ac:dyDescent="0.2">
      <c r="A33" s="45" t="s">
        <v>35</v>
      </c>
      <c r="B33" s="84">
        <v>24.961973</v>
      </c>
      <c r="C33" s="84">
        <v>25.519247</v>
      </c>
      <c r="D33" s="84">
        <v>30.965239</v>
      </c>
      <c r="E33" s="84">
        <v>81.446459000000004</v>
      </c>
      <c r="F33" s="84">
        <v>77.304315000000003</v>
      </c>
      <c r="G33" s="85">
        <f>IF(AND(F33&gt;0,E33&gt;0),(E33/F33%)-100,"x  ")</f>
        <v>5.3582312966617707</v>
      </c>
    </row>
    <row r="34" spans="1:7" s="9" customFormat="1" ht="12" x14ac:dyDescent="0.2">
      <c r="A34" s="43" t="s">
        <v>36</v>
      </c>
      <c r="B34" s="84">
        <v>906.47226599999999</v>
      </c>
      <c r="C34" s="84">
        <v>998.55086800000004</v>
      </c>
      <c r="D34" s="84">
        <v>954.98755700000004</v>
      </c>
      <c r="E34" s="84">
        <v>2860.010691</v>
      </c>
      <c r="F34" s="84">
        <v>2837.8435260000001</v>
      </c>
      <c r="G34" s="85">
        <f>IF(AND(F34&gt;0,E34&gt;0),(E34/F34%)-100,"x  ")</f>
        <v>0.78112710573739719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46.716875999999999</v>
      </c>
      <c r="C36" s="84">
        <v>48.627920000000003</v>
      </c>
      <c r="D36" s="84">
        <v>46.829951000000001</v>
      </c>
      <c r="E36" s="84">
        <v>142.174747</v>
      </c>
      <c r="F36" s="84">
        <v>138.24961200000001</v>
      </c>
      <c r="G36" s="85">
        <f t="shared" ref="G36:G47" si="0">IF(AND(F36&gt;0,E36&gt;0),(E36/F36%)-100,"x  ")</f>
        <v>2.8391652918345898</v>
      </c>
    </row>
    <row r="37" spans="1:7" s="9" customFormat="1" ht="12" x14ac:dyDescent="0.2">
      <c r="A37" s="45" t="s">
        <v>37</v>
      </c>
      <c r="B37" s="84">
        <v>14.147428</v>
      </c>
      <c r="C37" s="84">
        <v>12.297641</v>
      </c>
      <c r="D37" s="84">
        <v>15.829256000000001</v>
      </c>
      <c r="E37" s="84">
        <v>42.274324999999997</v>
      </c>
      <c r="F37" s="84">
        <v>32.314666000000003</v>
      </c>
      <c r="G37" s="85">
        <f t="shared" si="0"/>
        <v>30.820863195677134</v>
      </c>
    </row>
    <row r="38" spans="1:7" s="9" customFormat="1" ht="12" x14ac:dyDescent="0.2">
      <c r="A38" s="45" t="s">
        <v>38</v>
      </c>
      <c r="B38" s="84">
        <v>51.297110000000004</v>
      </c>
      <c r="C38" s="84">
        <v>56.077249999999999</v>
      </c>
      <c r="D38" s="84">
        <v>56.968989000000001</v>
      </c>
      <c r="E38" s="84">
        <v>164.34334899999999</v>
      </c>
      <c r="F38" s="84">
        <v>136.707561</v>
      </c>
      <c r="G38" s="85">
        <f t="shared" si="0"/>
        <v>20.215259344726377</v>
      </c>
    </row>
    <row r="39" spans="1:7" s="9" customFormat="1" ht="12" x14ac:dyDescent="0.2">
      <c r="A39" s="45" t="s">
        <v>39</v>
      </c>
      <c r="B39" s="84">
        <v>41.68486</v>
      </c>
      <c r="C39" s="84">
        <v>44.083032000000003</v>
      </c>
      <c r="D39" s="84">
        <v>45.335070999999999</v>
      </c>
      <c r="E39" s="84">
        <v>131.10296299999999</v>
      </c>
      <c r="F39" s="84">
        <v>130.81661299999999</v>
      </c>
      <c r="G39" s="85">
        <f t="shared" si="0"/>
        <v>0.21889421644023344</v>
      </c>
    </row>
    <row r="40" spans="1:7" s="9" customFormat="1" ht="12" x14ac:dyDescent="0.2">
      <c r="A40" s="45" t="s">
        <v>40</v>
      </c>
      <c r="B40" s="84">
        <v>100.737758</v>
      </c>
      <c r="C40" s="84">
        <v>138.41707099999999</v>
      </c>
      <c r="D40" s="84">
        <v>147.49321599999999</v>
      </c>
      <c r="E40" s="84">
        <v>386.64804500000002</v>
      </c>
      <c r="F40" s="84">
        <v>304.346159</v>
      </c>
      <c r="G40" s="85">
        <f t="shared" si="0"/>
        <v>27.042196382705129</v>
      </c>
    </row>
    <row r="41" spans="1:7" s="9" customFormat="1" ht="12" x14ac:dyDescent="0.2">
      <c r="A41" s="45" t="s">
        <v>115</v>
      </c>
      <c r="B41" s="84">
        <v>200.20090099999999</v>
      </c>
      <c r="C41" s="84">
        <v>225.53014400000001</v>
      </c>
      <c r="D41" s="84">
        <v>154.61990499999999</v>
      </c>
      <c r="E41" s="84">
        <v>580.35095000000001</v>
      </c>
      <c r="F41" s="84">
        <v>636.36658699999998</v>
      </c>
      <c r="G41" s="85">
        <f t="shared" si="0"/>
        <v>-8.8024164285671418</v>
      </c>
    </row>
    <row r="42" spans="1:7" s="9" customFormat="1" ht="12" x14ac:dyDescent="0.2">
      <c r="A42" s="45" t="s">
        <v>116</v>
      </c>
      <c r="B42" s="84">
        <v>15.184091</v>
      </c>
      <c r="C42" s="84">
        <v>20.102675000000001</v>
      </c>
      <c r="D42" s="84">
        <v>21.077110000000001</v>
      </c>
      <c r="E42" s="84">
        <v>56.363875999999998</v>
      </c>
      <c r="F42" s="84">
        <v>44.603198999999996</v>
      </c>
      <c r="G42" s="85">
        <f t="shared" si="0"/>
        <v>26.367339705835889</v>
      </c>
    </row>
    <row r="43" spans="1:7" s="9" customFormat="1" ht="12" x14ac:dyDescent="0.2">
      <c r="A43" s="45" t="s">
        <v>117</v>
      </c>
      <c r="B43" s="84">
        <v>57.616186999999996</v>
      </c>
      <c r="C43" s="84">
        <v>64.591133999999997</v>
      </c>
      <c r="D43" s="84">
        <v>61.645277</v>
      </c>
      <c r="E43" s="84">
        <v>183.852598</v>
      </c>
      <c r="F43" s="84">
        <v>173.56919600000001</v>
      </c>
      <c r="G43" s="85">
        <f t="shared" si="0"/>
        <v>5.9246699512279832</v>
      </c>
    </row>
    <row r="44" spans="1:7" s="9" customFormat="1" ht="12" x14ac:dyDescent="0.2">
      <c r="A44" s="45" t="s">
        <v>114</v>
      </c>
      <c r="B44" s="84">
        <v>27.383122</v>
      </c>
      <c r="C44" s="84">
        <v>24.336905000000002</v>
      </c>
      <c r="D44" s="84">
        <v>22.359670000000001</v>
      </c>
      <c r="E44" s="84">
        <v>74.079696999999996</v>
      </c>
      <c r="F44" s="84">
        <v>74.631949000000006</v>
      </c>
      <c r="G44" s="85">
        <f t="shared" si="0"/>
        <v>-0.7399672759450624</v>
      </c>
    </row>
    <row r="45" spans="1:7" s="9" customFormat="1" ht="12" x14ac:dyDescent="0.2">
      <c r="A45" s="45" t="s">
        <v>41</v>
      </c>
      <c r="B45" s="84">
        <v>35.612088</v>
      </c>
      <c r="C45" s="84">
        <v>38.764674999999997</v>
      </c>
      <c r="D45" s="84">
        <v>44.644196999999998</v>
      </c>
      <c r="E45" s="84">
        <v>119.02096</v>
      </c>
      <c r="F45" s="84">
        <v>116.12127700000001</v>
      </c>
      <c r="G45" s="85">
        <f t="shared" si="0"/>
        <v>2.4971160108754162</v>
      </c>
    </row>
    <row r="46" spans="1:7" s="9" customFormat="1" ht="12" x14ac:dyDescent="0.2">
      <c r="A46" s="45" t="s">
        <v>131</v>
      </c>
      <c r="B46" s="84">
        <v>6.8380169999999998</v>
      </c>
      <c r="C46" s="84">
        <v>6.3952739999999997</v>
      </c>
      <c r="D46" s="84">
        <v>8.8046779999999991</v>
      </c>
      <c r="E46" s="84">
        <v>22.037969</v>
      </c>
      <c r="F46" s="84">
        <v>26.344463999999999</v>
      </c>
      <c r="G46" s="85">
        <f t="shared" si="0"/>
        <v>-16.34686892851569</v>
      </c>
    </row>
    <row r="47" spans="1:7" s="9" customFormat="1" ht="24" x14ac:dyDescent="0.2">
      <c r="A47" s="68" t="s">
        <v>132</v>
      </c>
      <c r="B47" s="84">
        <v>26.859145999999999</v>
      </c>
      <c r="C47" s="84">
        <v>21.756551999999999</v>
      </c>
      <c r="D47" s="84">
        <v>23.464164</v>
      </c>
      <c r="E47" s="84">
        <v>72.079862000000006</v>
      </c>
      <c r="F47" s="84">
        <v>59.457585999999999</v>
      </c>
      <c r="G47" s="85">
        <f t="shared" si="0"/>
        <v>21.229042161247534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84.773159000000007</v>
      </c>
      <c r="C49" s="84">
        <v>109.66373</v>
      </c>
      <c r="D49" s="84">
        <v>102.232575</v>
      </c>
      <c r="E49" s="84">
        <v>296.669464</v>
      </c>
      <c r="F49" s="84">
        <v>216.11680699999999</v>
      </c>
      <c r="G49" s="85">
        <f>IF(AND(F49&gt;0,E49&gt;0),(E49/F49%)-100,"x  ")</f>
        <v>37.272740661951389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1650.878639</v>
      </c>
      <c r="C51" s="87">
        <v>1708.6447639999999</v>
      </c>
      <c r="D51" s="87">
        <v>1692.2706029999999</v>
      </c>
      <c r="E51" s="87">
        <v>5051.7940060000001</v>
      </c>
      <c r="F51" s="87">
        <v>5106.4856929999996</v>
      </c>
      <c r="G51" s="88">
        <f>IF(AND(F51&gt;0,E51&gt;0),(E51/F51%)-100,"x  ")</f>
        <v>-1.071023993565106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91</v>
      </c>
      <c r="C4" s="89" t="s">
        <v>92</v>
      </c>
      <c r="D4" s="89" t="s">
        <v>93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1030.6091510000001</v>
      </c>
      <c r="C8" s="84">
        <v>1076.8699059999999</v>
      </c>
      <c r="D8" s="84">
        <v>1132.21992</v>
      </c>
      <c r="E8" s="84">
        <v>3239.698977</v>
      </c>
      <c r="F8" s="84">
        <v>3356.6954660000001</v>
      </c>
      <c r="G8" s="85">
        <f>IF(AND(F8&gt;0,E8&gt;0),(E8/F8%)-100,"x  ")</f>
        <v>-3.4854662922227675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99">
        <v>887.45501999999999</v>
      </c>
      <c r="C10" s="99">
        <v>948.57323399999996</v>
      </c>
      <c r="D10" s="99">
        <v>1015.892608</v>
      </c>
      <c r="E10" s="99">
        <v>2851.9208619999999</v>
      </c>
      <c r="F10" s="99">
        <v>2900.5285020000001</v>
      </c>
      <c r="G10" s="100">
        <f>IF(AND(F10&gt;0,E10&gt;0),(E10/F10%)-100,"x  ")</f>
        <v>-1.675820112316913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84">
        <f>SUM(B14:B31)</f>
        <v>400.23432400000002</v>
      </c>
      <c r="C12" s="84">
        <f>SUM(C14:C31)</f>
        <v>434.33978400000001</v>
      </c>
      <c r="D12" s="84">
        <f>SUM(D14:D31)</f>
        <v>489.19987700000007</v>
      </c>
      <c r="E12" s="84">
        <f>SUM(E14:E31)</f>
        <v>1323.773985</v>
      </c>
      <c r="F12" s="84">
        <f>SUM(F14:F31)</f>
        <v>1325.1930380000001</v>
      </c>
      <c r="G12" s="85">
        <f>IF(AND(F12&gt;0,E12&gt;0),(E12/F12%)-100,"x  ")</f>
        <v>-0.10708273883945196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59.850416000000003</v>
      </c>
      <c r="C14" s="84">
        <v>62.210208000000002</v>
      </c>
      <c r="D14" s="84">
        <v>72.258335000000002</v>
      </c>
      <c r="E14" s="84">
        <v>194.31895900000001</v>
      </c>
      <c r="F14" s="84">
        <v>186.603477</v>
      </c>
      <c r="G14" s="85">
        <f t="shared" ref="G14:G32" si="0">IF(AND(F14&gt;0,E14&gt;0),(E14/F14%)-100,"x  ")</f>
        <v>4.1346935888016816</v>
      </c>
    </row>
    <row r="15" spans="1:7" ht="12.75" customHeight="1" x14ac:dyDescent="0.2">
      <c r="A15" s="53" t="s">
        <v>45</v>
      </c>
      <c r="B15" s="84">
        <v>54.899790000000003</v>
      </c>
      <c r="C15" s="84">
        <v>57.000008999999999</v>
      </c>
      <c r="D15" s="84">
        <v>64.766499999999994</v>
      </c>
      <c r="E15" s="84">
        <v>176.66629900000001</v>
      </c>
      <c r="F15" s="84">
        <v>172.230626</v>
      </c>
      <c r="G15" s="85">
        <f t="shared" si="0"/>
        <v>2.5754263936775033</v>
      </c>
    </row>
    <row r="16" spans="1:7" ht="12.75" customHeight="1" x14ac:dyDescent="0.2">
      <c r="A16" s="53" t="s">
        <v>46</v>
      </c>
      <c r="B16" s="84">
        <v>2.2981750000000001</v>
      </c>
      <c r="C16" s="84">
        <v>2.7738100000000001</v>
      </c>
      <c r="D16" s="84">
        <v>2.2223060000000001</v>
      </c>
      <c r="E16" s="84">
        <v>7.2942910000000003</v>
      </c>
      <c r="F16" s="84">
        <v>9.1560609999999993</v>
      </c>
      <c r="G16" s="85">
        <f t="shared" si="0"/>
        <v>-20.333743953868364</v>
      </c>
    </row>
    <row r="17" spans="1:7" ht="12.75" customHeight="1" x14ac:dyDescent="0.2">
      <c r="A17" s="53" t="s">
        <v>47</v>
      </c>
      <c r="B17" s="84">
        <v>92.964105000000004</v>
      </c>
      <c r="C17" s="84">
        <v>96.666763000000003</v>
      </c>
      <c r="D17" s="84">
        <v>113.813151</v>
      </c>
      <c r="E17" s="84">
        <v>303.44401900000003</v>
      </c>
      <c r="F17" s="84">
        <v>265.89005300000002</v>
      </c>
      <c r="G17" s="85">
        <f t="shared" si="0"/>
        <v>14.123870214881634</v>
      </c>
    </row>
    <row r="18" spans="1:7" ht="12.75" customHeight="1" x14ac:dyDescent="0.2">
      <c r="A18" s="53" t="s">
        <v>48</v>
      </c>
      <c r="B18" s="84">
        <v>50.396465999999997</v>
      </c>
      <c r="C18" s="84">
        <v>67.039912000000001</v>
      </c>
      <c r="D18" s="84">
        <v>63.149051999999998</v>
      </c>
      <c r="E18" s="84">
        <v>180.58543</v>
      </c>
      <c r="F18" s="84">
        <v>171.05861100000001</v>
      </c>
      <c r="G18" s="85">
        <f t="shared" si="0"/>
        <v>5.5693302689099795</v>
      </c>
    </row>
    <row r="19" spans="1:7" ht="12.75" customHeight="1" x14ac:dyDescent="0.2">
      <c r="A19" s="53" t="s">
        <v>49</v>
      </c>
      <c r="B19" s="84">
        <v>9.5820310000000006</v>
      </c>
      <c r="C19" s="84">
        <v>7.8106179999999998</v>
      </c>
      <c r="D19" s="84">
        <v>12.372176</v>
      </c>
      <c r="E19" s="84">
        <v>29.764824999999998</v>
      </c>
      <c r="F19" s="84">
        <v>26.168327999999999</v>
      </c>
      <c r="G19" s="85">
        <f t="shared" si="0"/>
        <v>13.743701928529802</v>
      </c>
    </row>
    <row r="20" spans="1:7" ht="12.75" customHeight="1" x14ac:dyDescent="0.2">
      <c r="A20" s="53" t="s">
        <v>50</v>
      </c>
      <c r="B20" s="84">
        <v>7.0345360000000001</v>
      </c>
      <c r="C20" s="84">
        <v>7.5917409999999999</v>
      </c>
      <c r="D20" s="84">
        <v>8.2628470000000007</v>
      </c>
      <c r="E20" s="84">
        <v>22.889123999999999</v>
      </c>
      <c r="F20" s="84">
        <v>40.096663999999997</v>
      </c>
      <c r="G20" s="85">
        <f t="shared" si="0"/>
        <v>-42.915141269607865</v>
      </c>
    </row>
    <row r="21" spans="1:7" ht="12.75" customHeight="1" x14ac:dyDescent="0.2">
      <c r="A21" s="53" t="s">
        <v>51</v>
      </c>
      <c r="B21" s="84">
        <v>2.9155060000000002</v>
      </c>
      <c r="C21" s="84">
        <v>2.8283670000000001</v>
      </c>
      <c r="D21" s="84">
        <v>1.768019</v>
      </c>
      <c r="E21" s="84">
        <v>7.5118919999999996</v>
      </c>
      <c r="F21" s="84">
        <v>7.7554040000000004</v>
      </c>
      <c r="G21" s="85">
        <f t="shared" si="0"/>
        <v>-3.1399009000691791</v>
      </c>
    </row>
    <row r="22" spans="1:7" ht="12.75" customHeight="1" x14ac:dyDescent="0.2">
      <c r="A22" s="53" t="s">
        <v>52</v>
      </c>
      <c r="B22" s="84">
        <v>27.648002000000002</v>
      </c>
      <c r="C22" s="84">
        <v>32.097374000000002</v>
      </c>
      <c r="D22" s="84">
        <v>36.628050999999999</v>
      </c>
      <c r="E22" s="84">
        <v>96.373427000000007</v>
      </c>
      <c r="F22" s="84">
        <v>91.134735000000006</v>
      </c>
      <c r="G22" s="85">
        <f t="shared" si="0"/>
        <v>5.7482934470594529</v>
      </c>
    </row>
    <row r="23" spans="1:7" ht="12.75" customHeight="1" x14ac:dyDescent="0.2">
      <c r="A23" s="53" t="s">
        <v>53</v>
      </c>
      <c r="B23" s="84">
        <v>35.493395</v>
      </c>
      <c r="C23" s="84">
        <v>40.184024000000001</v>
      </c>
      <c r="D23" s="84">
        <v>39.749549000000002</v>
      </c>
      <c r="E23" s="84">
        <v>115.426968</v>
      </c>
      <c r="F23" s="84">
        <v>169.729321</v>
      </c>
      <c r="G23" s="85">
        <f t="shared" si="0"/>
        <v>-31.993501582440189</v>
      </c>
    </row>
    <row r="24" spans="1:7" ht="12.75" customHeight="1" x14ac:dyDescent="0.2">
      <c r="A24" s="53" t="s">
        <v>54</v>
      </c>
      <c r="B24" s="84">
        <v>22.855948999999999</v>
      </c>
      <c r="C24" s="84">
        <v>27.145924000000001</v>
      </c>
      <c r="D24" s="84">
        <v>40.698616000000001</v>
      </c>
      <c r="E24" s="84">
        <v>90.700489000000005</v>
      </c>
      <c r="F24" s="84">
        <v>84.069497999999996</v>
      </c>
      <c r="G24" s="85">
        <f t="shared" si="0"/>
        <v>7.8875111161006402</v>
      </c>
    </row>
    <row r="25" spans="1:7" ht="12.75" customHeight="1" x14ac:dyDescent="0.2">
      <c r="A25" s="53" t="s">
        <v>64</v>
      </c>
      <c r="B25" s="84">
        <v>2.166293</v>
      </c>
      <c r="C25" s="84">
        <v>2.44184</v>
      </c>
      <c r="D25" s="84">
        <v>2.9997989999999999</v>
      </c>
      <c r="E25" s="84">
        <v>7.6079319999999999</v>
      </c>
      <c r="F25" s="84">
        <v>10.704233</v>
      </c>
      <c r="G25" s="85">
        <f t="shared" si="0"/>
        <v>-28.925949201591564</v>
      </c>
    </row>
    <row r="26" spans="1:7" ht="12.75" customHeight="1" x14ac:dyDescent="0.2">
      <c r="A26" s="53" t="s">
        <v>65</v>
      </c>
      <c r="B26" s="84">
        <v>1.0665819999999999</v>
      </c>
      <c r="C26" s="84">
        <v>0.92992600000000003</v>
      </c>
      <c r="D26" s="84">
        <v>1.224337</v>
      </c>
      <c r="E26" s="84">
        <v>3.2208450000000002</v>
      </c>
      <c r="F26" s="84">
        <v>5.3072689999999998</v>
      </c>
      <c r="G26" s="85">
        <f t="shared" si="0"/>
        <v>-39.312573001293124</v>
      </c>
    </row>
    <row r="27" spans="1:7" ht="12.75" customHeight="1" x14ac:dyDescent="0.2">
      <c r="A27" s="53" t="s">
        <v>66</v>
      </c>
      <c r="B27" s="84">
        <v>18.969836000000001</v>
      </c>
      <c r="C27" s="84">
        <v>17.567606999999999</v>
      </c>
      <c r="D27" s="84">
        <v>15.113136000000001</v>
      </c>
      <c r="E27" s="84">
        <v>51.650579</v>
      </c>
      <c r="F27" s="84">
        <v>51.511552999999999</v>
      </c>
      <c r="G27" s="85">
        <f t="shared" si="0"/>
        <v>0.26989285296833998</v>
      </c>
    </row>
    <row r="28" spans="1:7" ht="12.75" customHeight="1" x14ac:dyDescent="0.2">
      <c r="A28" s="53" t="s">
        <v>57</v>
      </c>
      <c r="B28" s="84">
        <v>1.5144960000000001</v>
      </c>
      <c r="C28" s="84">
        <v>1.862117</v>
      </c>
      <c r="D28" s="84">
        <v>2.3518439999999998</v>
      </c>
      <c r="E28" s="84">
        <v>5.7284569999999997</v>
      </c>
      <c r="F28" s="84">
        <v>5.5931150000000001</v>
      </c>
      <c r="G28" s="85">
        <f t="shared" si="0"/>
        <v>2.4197964819246494</v>
      </c>
    </row>
    <row r="29" spans="1:7" ht="12.75" customHeight="1" x14ac:dyDescent="0.2">
      <c r="A29" s="53" t="s">
        <v>58</v>
      </c>
      <c r="B29" s="84">
        <v>8.9872160000000001</v>
      </c>
      <c r="C29" s="84">
        <v>8.086055</v>
      </c>
      <c r="D29" s="84">
        <v>11.660057999999999</v>
      </c>
      <c r="E29" s="84">
        <v>28.733329000000001</v>
      </c>
      <c r="F29" s="84">
        <v>27.677154999999999</v>
      </c>
      <c r="G29" s="85">
        <f t="shared" si="0"/>
        <v>3.8160497348806359</v>
      </c>
    </row>
    <row r="30" spans="1:7" ht="12.75" customHeight="1" x14ac:dyDescent="0.2">
      <c r="A30" s="53" t="s">
        <v>55</v>
      </c>
      <c r="B30" s="84">
        <v>7.8493999999999994E-2</v>
      </c>
      <c r="C30" s="84">
        <v>5.8474999999999999E-2</v>
      </c>
      <c r="D30" s="84">
        <v>5.0913E-2</v>
      </c>
      <c r="E30" s="84">
        <v>0.18788199999999999</v>
      </c>
      <c r="F30" s="84">
        <v>0.11672100000000001</v>
      </c>
      <c r="G30" s="85">
        <f t="shared" si="0"/>
        <v>60.966749770820996</v>
      </c>
    </row>
    <row r="31" spans="1:7" ht="12.75" customHeight="1" x14ac:dyDescent="0.2">
      <c r="A31" s="53" t="s">
        <v>56</v>
      </c>
      <c r="B31" s="84">
        <v>1.513036</v>
      </c>
      <c r="C31" s="84">
        <v>4.5013999999999998E-2</v>
      </c>
      <c r="D31" s="84">
        <v>0.111188</v>
      </c>
      <c r="E31" s="84">
        <v>1.669238</v>
      </c>
      <c r="F31" s="84">
        <v>0.39021400000000001</v>
      </c>
      <c r="G31" s="85">
        <f t="shared" si="0"/>
        <v>327.77501576058262</v>
      </c>
    </row>
    <row r="32" spans="1:7" ht="12.75" customHeight="1" x14ac:dyDescent="0.2">
      <c r="A32" s="54" t="s">
        <v>59</v>
      </c>
      <c r="B32" s="99">
        <f>B10-B12</f>
        <v>487.22069599999998</v>
      </c>
      <c r="C32" s="99">
        <f>C10-C12</f>
        <v>514.23344999999995</v>
      </c>
      <c r="D32" s="99">
        <f>D10-D12</f>
        <v>526.69273099999987</v>
      </c>
      <c r="E32" s="99">
        <f>E10-E12</f>
        <v>1528.1468769999999</v>
      </c>
      <c r="F32" s="99">
        <f>F10-F12</f>
        <v>1575.335464</v>
      </c>
      <c r="G32" s="100">
        <f t="shared" si="0"/>
        <v>-2.9954627492598718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118.75108899999999</v>
      </c>
      <c r="C34" s="84">
        <v>92.808749000000006</v>
      </c>
      <c r="D34" s="84">
        <v>105.95233500000001</v>
      </c>
      <c r="E34" s="84">
        <v>317.51217300000002</v>
      </c>
      <c r="F34" s="84">
        <v>230.112381</v>
      </c>
      <c r="G34" s="85">
        <f t="shared" ref="G34:G43" si="1">IF(AND(F34&gt;0,E34&gt;0),(E34/F34%)-100,"x  ")</f>
        <v>37.981351381523467</v>
      </c>
    </row>
    <row r="35" spans="1:7" ht="12.75" customHeight="1" x14ac:dyDescent="0.2">
      <c r="A35" s="53" t="s">
        <v>61</v>
      </c>
      <c r="B35" s="84">
        <v>158.991916</v>
      </c>
      <c r="C35" s="84">
        <v>162.00812400000001</v>
      </c>
      <c r="D35" s="84">
        <v>167.94841099999999</v>
      </c>
      <c r="E35" s="84">
        <v>488.94845099999998</v>
      </c>
      <c r="F35" s="84">
        <v>582.58620399999995</v>
      </c>
      <c r="G35" s="85">
        <f t="shared" si="1"/>
        <v>-16.072772124895693</v>
      </c>
    </row>
    <row r="36" spans="1:7" ht="12.75" customHeight="1" x14ac:dyDescent="0.2">
      <c r="A36" s="53" t="s">
        <v>62</v>
      </c>
      <c r="B36" s="84">
        <v>68.736968000000005</v>
      </c>
      <c r="C36" s="84">
        <v>87.984714999999994</v>
      </c>
      <c r="D36" s="84">
        <v>84.286552999999998</v>
      </c>
      <c r="E36" s="84">
        <v>241.00823600000001</v>
      </c>
      <c r="F36" s="84">
        <v>238.78628</v>
      </c>
      <c r="G36" s="85">
        <f t="shared" si="1"/>
        <v>0.93052079876615323</v>
      </c>
    </row>
    <row r="37" spans="1:7" ht="12.75" customHeight="1" x14ac:dyDescent="0.2">
      <c r="A37" s="53" t="s">
        <v>63</v>
      </c>
      <c r="B37" s="84">
        <v>87.052831999999995</v>
      </c>
      <c r="C37" s="84">
        <v>106.99881999999999</v>
      </c>
      <c r="D37" s="84">
        <v>111.54667499999999</v>
      </c>
      <c r="E37" s="84">
        <v>305.59832699999998</v>
      </c>
      <c r="F37" s="84">
        <v>330.656431</v>
      </c>
      <c r="G37" s="85">
        <f t="shared" si="1"/>
        <v>-7.5782902283851286</v>
      </c>
    </row>
    <row r="38" spans="1:7" ht="12.75" customHeight="1" x14ac:dyDescent="0.2">
      <c r="A38" s="53" t="s">
        <v>67</v>
      </c>
      <c r="B38" s="84">
        <v>23.775244000000001</v>
      </c>
      <c r="C38" s="84">
        <v>25.404309000000001</v>
      </c>
      <c r="D38" s="84">
        <v>26.837049</v>
      </c>
      <c r="E38" s="84">
        <v>76.016602000000006</v>
      </c>
      <c r="F38" s="84">
        <v>75.186913000000004</v>
      </c>
      <c r="G38" s="85">
        <f t="shared" si="1"/>
        <v>1.1035018820363121</v>
      </c>
    </row>
    <row r="39" spans="1:7" ht="12.75" customHeight="1" x14ac:dyDescent="0.2">
      <c r="A39" s="53" t="s">
        <v>149</v>
      </c>
      <c r="B39" s="84">
        <v>1.107829</v>
      </c>
      <c r="C39" s="84">
        <v>0.94638500000000003</v>
      </c>
      <c r="D39" s="84">
        <v>0.92813400000000001</v>
      </c>
      <c r="E39" s="84">
        <v>2.982348</v>
      </c>
      <c r="F39" s="84">
        <v>1.6367480000000001</v>
      </c>
      <c r="G39" s="85">
        <f t="shared" si="1"/>
        <v>82.211800472644541</v>
      </c>
    </row>
    <row r="40" spans="1:7" ht="12.75" customHeight="1" x14ac:dyDescent="0.2">
      <c r="A40" s="53" t="s">
        <v>68</v>
      </c>
      <c r="B40" s="84">
        <v>19.256122000000001</v>
      </c>
      <c r="C40" s="84">
        <v>26.993794000000001</v>
      </c>
      <c r="D40" s="84">
        <v>16.654021</v>
      </c>
      <c r="E40" s="84">
        <v>62.903936999999999</v>
      </c>
      <c r="F40" s="84">
        <v>84.862862000000007</v>
      </c>
      <c r="G40" s="85">
        <f t="shared" si="1"/>
        <v>-25.875777086094516</v>
      </c>
    </row>
    <row r="41" spans="1:7" ht="12.75" customHeight="1" x14ac:dyDescent="0.2">
      <c r="A41" s="53" t="s">
        <v>69</v>
      </c>
      <c r="B41" s="84">
        <v>7.9137740000000001</v>
      </c>
      <c r="C41" s="84">
        <v>9.0063859999999991</v>
      </c>
      <c r="D41" s="84">
        <v>10.38425</v>
      </c>
      <c r="E41" s="84">
        <v>27.304410000000001</v>
      </c>
      <c r="F41" s="84">
        <v>27.474753</v>
      </c>
      <c r="G41" s="85">
        <f t="shared" si="1"/>
        <v>-0.61999829443416843</v>
      </c>
    </row>
    <row r="42" spans="1:7" ht="12.75" customHeight="1" x14ac:dyDescent="0.2">
      <c r="A42" s="53" t="s">
        <v>70</v>
      </c>
      <c r="B42" s="84">
        <v>1.634922</v>
      </c>
      <c r="C42" s="84">
        <v>2.0821679999999998</v>
      </c>
      <c r="D42" s="84">
        <v>2.155303</v>
      </c>
      <c r="E42" s="84">
        <v>5.8723929999999998</v>
      </c>
      <c r="F42" s="84">
        <v>4.0328920000000004</v>
      </c>
      <c r="G42" s="85">
        <f t="shared" si="1"/>
        <v>45.612453792464549</v>
      </c>
    </row>
    <row r="43" spans="1:7" ht="12.75" customHeight="1" x14ac:dyDescent="0.2">
      <c r="A43" s="56" t="s">
        <v>71</v>
      </c>
      <c r="B43" s="84">
        <f>B8-B10</f>
        <v>143.15413100000012</v>
      </c>
      <c r="C43" s="84">
        <f>C8-C10</f>
        <v>128.29667199999994</v>
      </c>
      <c r="D43" s="84">
        <f>D8-D10</f>
        <v>116.32731200000001</v>
      </c>
      <c r="E43" s="84">
        <f>E8-E10</f>
        <v>387.77811500000007</v>
      </c>
      <c r="F43" s="84">
        <f>F8-F10</f>
        <v>456.16696400000001</v>
      </c>
      <c r="G43" s="85">
        <f t="shared" si="1"/>
        <v>-14.992065273714104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55.416663</v>
      </c>
      <c r="C45" s="84">
        <v>35.953726000000003</v>
      </c>
      <c r="D45" s="84">
        <v>31.743915999999999</v>
      </c>
      <c r="E45" s="84">
        <v>123.114305</v>
      </c>
      <c r="F45" s="84">
        <v>245.99767700000001</v>
      </c>
      <c r="G45" s="85">
        <f>IF(AND(F45&gt;0,E45&gt;0),(E45/F45%)-100,"x  ")</f>
        <v>-49.953061955133826</v>
      </c>
    </row>
    <row r="46" spans="1:7" ht="12.75" customHeight="1" x14ac:dyDescent="0.2">
      <c r="A46" s="54" t="s">
        <v>73</v>
      </c>
      <c r="B46" s="84">
        <v>28.644476000000001</v>
      </c>
      <c r="C46" s="84">
        <v>31.400196000000001</v>
      </c>
      <c r="D46" s="84">
        <v>16.595804000000001</v>
      </c>
      <c r="E46" s="84">
        <v>76.640476000000007</v>
      </c>
      <c r="F46" s="84">
        <v>49.866554000000001</v>
      </c>
      <c r="G46" s="85">
        <f>IF(AND(F46&gt;0,E46&gt;0),(E46/F46%)-100,"x  ")</f>
        <v>53.6911413610012</v>
      </c>
    </row>
    <row r="47" spans="1:7" ht="12.75" customHeight="1" x14ac:dyDescent="0.2">
      <c r="A47" s="54" t="s">
        <v>74</v>
      </c>
      <c r="B47" s="84">
        <v>39.907209999999999</v>
      </c>
      <c r="C47" s="84">
        <v>42.529460999999998</v>
      </c>
      <c r="D47" s="84">
        <v>49.480620000000002</v>
      </c>
      <c r="E47" s="84">
        <v>131.91729100000001</v>
      </c>
      <c r="F47" s="84">
        <v>108.45556000000001</v>
      </c>
      <c r="G47" s="85">
        <f>IF(AND(F47&gt;0,E47&gt;0),(E47/F47%)-100,"x  ")</f>
        <v>21.632575591329754</v>
      </c>
    </row>
    <row r="48" spans="1:7" ht="12.75" customHeight="1" x14ac:dyDescent="0.2">
      <c r="A48" s="54" t="s">
        <v>75</v>
      </c>
      <c r="B48" s="84">
        <v>12.174417</v>
      </c>
      <c r="C48" s="84">
        <v>11.176296000000001</v>
      </c>
      <c r="D48" s="84">
        <v>11.328684000000001</v>
      </c>
      <c r="E48" s="84">
        <v>34.679397000000002</v>
      </c>
      <c r="F48" s="84">
        <v>33.682692000000003</v>
      </c>
      <c r="G48" s="85">
        <f>IF(AND(F48&gt;0,E48&gt;0),(E48/F48%)-100,"x  ")</f>
        <v>2.9591013687385725</v>
      </c>
    </row>
    <row r="49" spans="1:7" ht="12.75" customHeight="1" x14ac:dyDescent="0.2">
      <c r="A49" s="55" t="s">
        <v>76</v>
      </c>
      <c r="B49" s="84">
        <v>9.1121999999999996</v>
      </c>
      <c r="C49" s="84">
        <v>5.9064870000000003</v>
      </c>
      <c r="D49" s="84">
        <v>8.654045</v>
      </c>
      <c r="E49" s="84">
        <v>23.672732</v>
      </c>
      <c r="F49" s="84">
        <v>29.964490000000001</v>
      </c>
      <c r="G49" s="85">
        <f>IF(AND(F49&gt;0,E49&gt;0),(E49/F49%)-100,"x  ")</f>
        <v>-20.997380566130104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0.49509300000000001</v>
      </c>
      <c r="C51" s="84">
        <v>0.26486300000000002</v>
      </c>
      <c r="D51" s="84">
        <v>0.37409999999999999</v>
      </c>
      <c r="E51" s="84">
        <v>1.134056</v>
      </c>
      <c r="F51" s="84">
        <v>1.4200109999999999</v>
      </c>
      <c r="G51" s="85">
        <f>IF(AND(F51&gt;0,E51&gt;0),(E51/F51%)-100,"x  ")</f>
        <v>-20.137520061464301</v>
      </c>
    </row>
    <row r="52" spans="1:7" ht="12.75" customHeight="1" x14ac:dyDescent="0.2">
      <c r="A52" s="56" t="s">
        <v>118</v>
      </c>
      <c r="B52" s="84">
        <v>0.65610199999999996</v>
      </c>
      <c r="C52" s="84">
        <v>0.60624</v>
      </c>
      <c r="D52" s="84">
        <v>0.88246000000000002</v>
      </c>
      <c r="E52" s="84">
        <v>2.1448019999999999</v>
      </c>
      <c r="F52" s="84">
        <v>1.9586380000000001</v>
      </c>
      <c r="G52" s="85">
        <f>IF(AND(F52&gt;0,E52&gt;0),(E52/F52%)-100,"x  ")</f>
        <v>9.5047681092677578</v>
      </c>
    </row>
    <row r="53" spans="1:7" ht="12.75" customHeight="1" x14ac:dyDescent="0.2">
      <c r="A53" s="56" t="s">
        <v>78</v>
      </c>
      <c r="B53" s="84">
        <v>3.5007570000000001</v>
      </c>
      <c r="C53" s="84">
        <v>2.0517949999999998</v>
      </c>
      <c r="D53" s="84">
        <v>2.8595570000000001</v>
      </c>
      <c r="E53" s="84">
        <v>8.4121089999999992</v>
      </c>
      <c r="F53" s="84">
        <v>15.737897999999999</v>
      </c>
      <c r="G53" s="85">
        <f>IF(AND(F53&gt;0,E53&gt;0),(E53/F53%)-100,"x  ")</f>
        <v>-46.54871317630856</v>
      </c>
    </row>
    <row r="54" spans="1:7" ht="12.75" customHeight="1" x14ac:dyDescent="0.2">
      <c r="A54" s="57" t="s">
        <v>79</v>
      </c>
      <c r="B54" s="84">
        <v>145.167914</v>
      </c>
      <c r="C54" s="84">
        <v>178.77592300000001</v>
      </c>
      <c r="D54" s="84">
        <v>186.07246499999999</v>
      </c>
      <c r="E54" s="84">
        <v>510.016302</v>
      </c>
      <c r="F54" s="84">
        <v>435.148167</v>
      </c>
      <c r="G54" s="85">
        <f>IF(AND(F54&gt;0,E54&gt;0),(E54/F54%)-100,"x  ")</f>
        <v>17.2052051870415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109.09864899999999</v>
      </c>
      <c r="C56" s="84">
        <v>136.928876</v>
      </c>
      <c r="D56" s="84">
        <v>154.174374</v>
      </c>
      <c r="E56" s="84">
        <v>400.20189900000003</v>
      </c>
      <c r="F56" s="84">
        <v>344.99884800000001</v>
      </c>
      <c r="G56" s="85">
        <f>IF(AND(F56&gt;0,E56&gt;0),(E56/F56%)-100,"x  ")</f>
        <v>16.000937777044413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91.492386999999994</v>
      </c>
      <c r="C58" s="84">
        <v>112.288967</v>
      </c>
      <c r="D58" s="84">
        <v>128.892854</v>
      </c>
      <c r="E58" s="84">
        <v>332.67420800000002</v>
      </c>
      <c r="F58" s="84">
        <v>274.941822</v>
      </c>
      <c r="G58" s="85">
        <f>IF(AND(F58&gt;0,E58&gt;0),(E58/F58%)-100,"x  ")</f>
        <v>20.998037177479688</v>
      </c>
    </row>
    <row r="59" spans="1:7" ht="12.75" customHeight="1" x14ac:dyDescent="0.2">
      <c r="A59" s="51" t="s">
        <v>82</v>
      </c>
      <c r="B59" s="84">
        <v>3.9234520000000002</v>
      </c>
      <c r="C59" s="84">
        <v>10.471136</v>
      </c>
      <c r="D59" s="84">
        <v>6.4315699999999998</v>
      </c>
      <c r="E59" s="84">
        <v>20.826158</v>
      </c>
      <c r="F59" s="84">
        <v>21.587433999999998</v>
      </c>
      <c r="G59" s="85">
        <f>IF(AND(F59&gt;0,E59&gt;0),(E59/F59%)-100,"x  ")</f>
        <v>-3.5264774868564643</v>
      </c>
    </row>
    <row r="60" spans="1:7" ht="12.75" customHeight="1" x14ac:dyDescent="0.2">
      <c r="A60" s="50" t="s">
        <v>119</v>
      </c>
      <c r="B60" s="90">
        <v>34.832661000000002</v>
      </c>
      <c r="C60" s="84">
        <v>39.480407999999997</v>
      </c>
      <c r="D60" s="84">
        <v>30.351562999999999</v>
      </c>
      <c r="E60" s="84">
        <v>104.664632</v>
      </c>
      <c r="F60" s="84">
        <v>82.414278999999993</v>
      </c>
      <c r="G60" s="85">
        <f>IF(AND(F60&gt;0,E60&gt;0),(E60/F60%)-100,"x  ")</f>
        <v>26.99817709986884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7.0730570000000004</v>
      </c>
      <c r="C62" s="84">
        <v>5.8178489999999998</v>
      </c>
      <c r="D62" s="84">
        <v>5.2936329999999998</v>
      </c>
      <c r="E62" s="84">
        <v>18.184539000000001</v>
      </c>
      <c r="F62" s="84">
        <v>23.740483000000001</v>
      </c>
      <c r="G62" s="85">
        <f>IF(AND(F62&gt;0,E62&gt;0),(E62/F62%)-100,"x  ")</f>
        <v>-23.402826303070583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460.873423</v>
      </c>
      <c r="C64" s="84">
        <v>443.45875699999999</v>
      </c>
      <c r="D64" s="84">
        <v>358.21236900000002</v>
      </c>
      <c r="E64" s="84">
        <v>1262.544549</v>
      </c>
      <c r="F64" s="84">
        <v>1266.997206</v>
      </c>
      <c r="G64" s="85">
        <f>IF(AND(F64&gt;0,E64&gt;0),(E64/F64%)-100,"x  ")</f>
        <v>-0.35143384522980625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63.66581</v>
      </c>
      <c r="C66" s="84">
        <v>49.528475999999998</v>
      </c>
      <c r="D66" s="84">
        <v>54.316423</v>
      </c>
      <c r="E66" s="84">
        <v>167.51070899999999</v>
      </c>
      <c r="F66" s="84">
        <v>137.917314</v>
      </c>
      <c r="G66" s="85">
        <f t="shared" ref="G66:G71" si="2">IF(AND(F66&gt;0,E66&gt;0),(E66/F66%)-100,"x  ")</f>
        <v>21.457345812288651</v>
      </c>
    </row>
    <row r="67" spans="1:7" ht="12.75" customHeight="1" x14ac:dyDescent="0.2">
      <c r="A67" s="56" t="s">
        <v>177</v>
      </c>
      <c r="B67" s="84">
        <v>310.35968400000002</v>
      </c>
      <c r="C67" s="84">
        <v>303.30981600000001</v>
      </c>
      <c r="D67" s="84">
        <v>213.516412</v>
      </c>
      <c r="E67" s="84">
        <v>827.18591200000003</v>
      </c>
      <c r="F67" s="84">
        <v>859.17940899999996</v>
      </c>
      <c r="G67" s="85">
        <f t="shared" si="2"/>
        <v>-3.7237271592946257</v>
      </c>
    </row>
    <row r="68" spans="1:7" ht="12.75" customHeight="1" x14ac:dyDescent="0.2">
      <c r="A68" s="56" t="s">
        <v>86</v>
      </c>
      <c r="B68" s="84">
        <v>31.312823999999999</v>
      </c>
      <c r="C68" s="84">
        <v>32.160938000000002</v>
      </c>
      <c r="D68" s="84">
        <v>35.648431000000002</v>
      </c>
      <c r="E68" s="84">
        <v>99.122192999999996</v>
      </c>
      <c r="F68" s="84">
        <v>77.927266000000003</v>
      </c>
      <c r="G68" s="85">
        <f t="shared" si="2"/>
        <v>27.19834544176102</v>
      </c>
    </row>
    <row r="69" spans="1:7" ht="12.75" customHeight="1" x14ac:dyDescent="0.2">
      <c r="A69" s="56" t="s">
        <v>133</v>
      </c>
      <c r="B69" s="84">
        <v>13.982552</v>
      </c>
      <c r="C69" s="84">
        <v>14.384546</v>
      </c>
      <c r="D69" s="84">
        <v>11.838082</v>
      </c>
      <c r="E69" s="84">
        <v>40.205179999999999</v>
      </c>
      <c r="F69" s="84">
        <v>46.450203000000002</v>
      </c>
      <c r="G69" s="85">
        <f t="shared" si="2"/>
        <v>-13.44455480635898</v>
      </c>
    </row>
    <row r="70" spans="1:7" ht="12.75" customHeight="1" x14ac:dyDescent="0.2">
      <c r="A70" s="58" t="s">
        <v>134</v>
      </c>
      <c r="B70" s="84">
        <v>5.0962620000000003</v>
      </c>
      <c r="C70" s="84">
        <v>2.8844280000000002</v>
      </c>
      <c r="D70" s="84">
        <v>3.194026</v>
      </c>
      <c r="E70" s="84">
        <v>11.174716</v>
      </c>
      <c r="F70" s="84">
        <v>10.276296</v>
      </c>
      <c r="G70" s="85">
        <f t="shared" si="2"/>
        <v>8.7426442367950443</v>
      </c>
    </row>
    <row r="71" spans="1:7" ht="12.75" customHeight="1" x14ac:dyDescent="0.2">
      <c r="A71" s="59" t="s">
        <v>87</v>
      </c>
      <c r="B71" s="84">
        <v>5.1159509999999999</v>
      </c>
      <c r="C71" s="84">
        <v>3.6336909999999998</v>
      </c>
      <c r="D71" s="84">
        <v>7.0776979999999998</v>
      </c>
      <c r="E71" s="84">
        <v>15.82734</v>
      </c>
      <c r="F71" s="84">
        <v>17.680364000000001</v>
      </c>
      <c r="G71" s="85">
        <f t="shared" si="2"/>
        <v>-10.480689198480306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2.5521199999999999</v>
      </c>
      <c r="C73" s="84">
        <v>2.146865</v>
      </c>
      <c r="D73" s="84">
        <v>3.603586</v>
      </c>
      <c r="E73" s="84">
        <v>8.3025710000000004</v>
      </c>
      <c r="F73" s="84">
        <v>11.350363</v>
      </c>
      <c r="G73" s="85">
        <f>IF(AND(F73&gt;0,E73&gt;0),(E73/F73%)-100,"x  ")</f>
        <v>-26.851934162810466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3.4105999999999997E-2</v>
      </c>
      <c r="E74" s="84">
        <v>3.4105999999999997E-2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1650.878639</v>
      </c>
      <c r="C75" s="87">
        <v>1708.6447639999999</v>
      </c>
      <c r="D75" s="87">
        <v>1692.2706029999999</v>
      </c>
      <c r="E75" s="87">
        <v>5051.7940060000001</v>
      </c>
      <c r="F75" s="87">
        <v>5106.4856929999996</v>
      </c>
      <c r="G75" s="88">
        <f>IF(AND(F75&gt;0,E75&gt;0),(E75/F75%)-100,"x  ")</f>
        <v>-1.071023993565106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9 A26:G31 A11:G24 A10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0:G10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6" workbookViewId="0">
      <selection activeCell="B37" sqref="B37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5051.7940060000001</v>
      </c>
      <c r="C8" s="94"/>
      <c r="D8" s="93">
        <v>5106.4856929999996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2016</v>
      </c>
      <c r="C9" s="20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820.13388199999997</v>
      </c>
      <c r="C10" s="95">
        <f t="shared" ref="C10:C24" si="0">IF(B$8&gt;0,B10/B$8*100,0)</f>
        <v>16.234507603158988</v>
      </c>
      <c r="D10" s="96">
        <v>851.79880900000001</v>
      </c>
      <c r="E10" s="95">
        <f t="shared" ref="E10:E24" si="1">IF(D$8&gt;0,D10/D$8*100,0)</f>
        <v>16.680724478826033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488.94845099999998</v>
      </c>
      <c r="C11" s="97">
        <f t="shared" si="0"/>
        <v>9.6787091955704732</v>
      </c>
      <c r="D11" s="96">
        <v>582.58620399999995</v>
      </c>
      <c r="E11" s="95">
        <f t="shared" si="1"/>
        <v>11.408750342698747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332.67420800000002</v>
      </c>
      <c r="C12" s="97">
        <f t="shared" si="0"/>
        <v>6.5852686709886408</v>
      </c>
      <c r="D12" s="96">
        <v>274.941822</v>
      </c>
      <c r="E12" s="95">
        <f t="shared" si="1"/>
        <v>5.3841690455902356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173</v>
      </c>
      <c r="B13" s="92">
        <v>317.51217300000002</v>
      </c>
      <c r="C13" s="97">
        <f t="shared" si="0"/>
        <v>6.2851369755554529</v>
      </c>
      <c r="D13" s="96">
        <v>230.112381</v>
      </c>
      <c r="E13" s="95">
        <f t="shared" si="1"/>
        <v>4.506276818036314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63</v>
      </c>
      <c r="B14" s="92">
        <v>305.59832699999998</v>
      </c>
      <c r="C14" s="97">
        <f t="shared" si="0"/>
        <v>6.0493030126929517</v>
      </c>
      <c r="D14" s="96">
        <v>330.656431</v>
      </c>
      <c r="E14" s="95">
        <f t="shared" si="1"/>
        <v>6.4752248587177235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2">
        <v>303.44401900000003</v>
      </c>
      <c r="C15" s="97">
        <f t="shared" si="0"/>
        <v>6.0066585977100511</v>
      </c>
      <c r="D15" s="96">
        <v>265.89005300000002</v>
      </c>
      <c r="E15" s="95">
        <f t="shared" si="1"/>
        <v>5.2069088015752918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241.00823600000001</v>
      </c>
      <c r="C16" s="97">
        <f t="shared" si="0"/>
        <v>4.7707455156278202</v>
      </c>
      <c r="D16" s="96">
        <v>238.78628</v>
      </c>
      <c r="E16" s="95">
        <f t="shared" si="1"/>
        <v>4.6761372567307813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2">
        <v>194.31895900000001</v>
      </c>
      <c r="C17" s="97">
        <f t="shared" si="0"/>
        <v>3.8465337020711448</v>
      </c>
      <c r="D17" s="96">
        <v>186.603477</v>
      </c>
      <c r="E17" s="95">
        <f t="shared" si="1"/>
        <v>3.6542445865616959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180.58543</v>
      </c>
      <c r="C18" s="97">
        <f t="shared" si="0"/>
        <v>3.5746792087230648</v>
      </c>
      <c r="D18" s="96">
        <v>171.05861100000001</v>
      </c>
      <c r="E18" s="95">
        <f t="shared" si="1"/>
        <v>3.349830417315927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176.66629900000001</v>
      </c>
      <c r="C19" s="97">
        <f t="shared" si="0"/>
        <v>3.4971002141056031</v>
      </c>
      <c r="D19" s="96">
        <v>172.230626</v>
      </c>
      <c r="E19" s="95">
        <f t="shared" si="1"/>
        <v>3.37278191606597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74</v>
      </c>
      <c r="B20" s="92">
        <v>131.91729100000001</v>
      </c>
      <c r="C20" s="97">
        <f t="shared" si="0"/>
        <v>2.6112959246422607</v>
      </c>
      <c r="D20" s="96">
        <v>108.45556000000001</v>
      </c>
      <c r="E20" s="95">
        <f t="shared" si="1"/>
        <v>2.1238786617706875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72</v>
      </c>
      <c r="B21" s="92">
        <v>123.114305</v>
      </c>
      <c r="C21" s="97">
        <f t="shared" si="0"/>
        <v>2.4370412739271932</v>
      </c>
      <c r="D21" s="96">
        <v>245.99767700000001</v>
      </c>
      <c r="E21" s="95">
        <f t="shared" si="1"/>
        <v>4.8173576073504929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2">
        <v>115.426968</v>
      </c>
      <c r="C22" s="97">
        <f t="shared" si="0"/>
        <v>2.2848708372294624</v>
      </c>
      <c r="D22" s="96">
        <v>169.729321</v>
      </c>
      <c r="E22" s="95">
        <f t="shared" si="1"/>
        <v>3.3237990117678375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86</v>
      </c>
      <c r="B23" s="92">
        <v>99.122192999999996</v>
      </c>
      <c r="C23" s="97">
        <f t="shared" si="0"/>
        <v>1.962118662840822</v>
      </c>
      <c r="D23" s="96">
        <v>77.927266000000003</v>
      </c>
      <c r="E23" s="95">
        <f t="shared" si="1"/>
        <v>1.5260449296239713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52</v>
      </c>
      <c r="B24" s="92">
        <v>96.373427000000007</v>
      </c>
      <c r="C24" s="97">
        <f t="shared" si="0"/>
        <v>1.9077069826191961</v>
      </c>
      <c r="D24" s="96">
        <v>91.134735000000006</v>
      </c>
      <c r="E24" s="95">
        <f t="shared" si="1"/>
        <v>1.7846859950068603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1124.9498379999991</v>
      </c>
      <c r="C26" s="97">
        <f>IF(B$8&gt;0,B26/B$8*100,0)</f>
        <v>22.268323622536858</v>
      </c>
      <c r="D26" s="96">
        <f>D8-(SUM(D10:D24))</f>
        <v>1108.5764399999998</v>
      </c>
      <c r="E26" s="95">
        <f>IF(D$8&gt;0,D26/D$8*100,0)</f>
        <v>21.709185272361438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2016</v>
      </c>
      <c r="C33" s="6">
        <v>2015</v>
      </c>
      <c r="D33" s="6">
        <v>2014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1650.878639</v>
      </c>
      <c r="C34" s="98">
        <v>1649.5537300000001</v>
      </c>
      <c r="D34" s="98">
        <v>1704.05313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1708.6447639999999</v>
      </c>
      <c r="C35" s="98">
        <v>1590.267754</v>
      </c>
      <c r="D35" s="98">
        <v>1656.4835559999999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1692.2706029999999</v>
      </c>
      <c r="C36" s="98">
        <v>1866.664209</v>
      </c>
      <c r="D36" s="98">
        <v>1558.398598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/>
      <c r="C37" s="98">
        <v>1582.7983959999999</v>
      </c>
      <c r="D37" s="98">
        <v>1654.603881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/>
      <c r="C38" s="98">
        <v>1639.9235309999999</v>
      </c>
      <c r="D38" s="98">
        <v>1614.2663990000001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/>
      <c r="C39" s="98">
        <v>1786.893456</v>
      </c>
      <c r="D39" s="98">
        <v>1683.9363760000001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1635.183123</v>
      </c>
      <c r="D40" s="98">
        <v>1634.249245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1655.4041050000001</v>
      </c>
      <c r="D41" s="98">
        <v>1742.811085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1662.6062099999999</v>
      </c>
      <c r="D42" s="98">
        <v>1716.6461650000001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1913.1086989999999</v>
      </c>
      <c r="D43" s="98">
        <v>1858.7692079999999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1984.9380759999999</v>
      </c>
      <c r="D44" s="98">
        <v>1664.745439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1501.6238049999999</v>
      </c>
      <c r="D45" s="98">
        <v>1474.0005000000001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2019-08-08T15:11:30Z</cp:lastPrinted>
  <dcterms:created xsi:type="dcterms:W3CDTF">2012-03-28T07:56:08Z</dcterms:created>
  <dcterms:modified xsi:type="dcterms:W3CDTF">2019-08-20T09:52:15Z</dcterms:modified>
  <cp:category>LIS-Bericht</cp:category>
</cp:coreProperties>
</file>