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<sst xmlns="http://schemas.openxmlformats.org/spreadsheetml/2006/main" count="221" uniqueCount="179">
  <si>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</si>
  <si>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</si>
  <si>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</si>
  <si>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</si>
  <si>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</si>
  <si>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</si>
  <si>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</si>
  <si>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</si>
  <si>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</si>
  <si>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</si>
  <si>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</si>
  <si>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</si>
  <si>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</si>
  <si>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</si>
  <si>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</si>
  <si>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</si>
  <si>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</si>
  <si>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</si>
  <si>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</si>
  <si>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</si>
  <si>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</si>
  <si>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</si>
  <si>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</si>
  <si>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</si>
  <si>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</si>
  <si>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</si>
  <si>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</si>
  <si>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</si>
  <si>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</si>
  <si>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</si>
  <si>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</si>
  <si>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</si>
  <si>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</si>
  <si>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</si>
  <si>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</si>
  <si>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</si>
  <si>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</si>
  <si>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</si>
  <si>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</si>
  <si>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</si>
  <si>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</si>
  <si>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</si>
  <si>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</si>
  <si>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</si>
  <si>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</si>
  <si>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</si>
  <si>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</si>
  <si>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</si>
  <si>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</si>
  <si>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</si>
  <si>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</si>
  <si>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</si>
  <si>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</si>
  <si>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</si>
  <si>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</si>
  <si>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</si>
  <si>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</si>
  <si>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</si>
  <si>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</si>
  <si>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</si>
  <si>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</si>
  <si>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</si>
  <si>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</si>
  <si>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</si>
  <si>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</si>
  <si>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</si>
  <si>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</si>
  <si>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</si>
  <si>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</si>
  <si>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</si>
  <si>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</si>
  <si>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</si>
  <si>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</si>
  <si>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</si>
  <si>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</si>
  <si>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</si>
  <si>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</si>
  <si>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</si>
  <si>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</si>
  <si>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</si>
  <si>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</si>
  <si>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</si>
  <si>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</si>
  <si>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</si>
  <si>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</si>
  <si>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</si>
  <si>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</si>
  <si>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</si>
  <si>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</si>
  <si>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</si>
  <si>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</si>
  <si>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</si>
  <si>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</si>
  <si>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</si>
  <si>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</si>
  <si>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</si>
  <si>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</si>
  <si>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</si>
  <si>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</si>
  <si>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</si>
  <si>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</si>
  <si>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</si>
  <si>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</si>
  <si>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</si>
  <si>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</si>
  <si>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</si>
  <si>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</si>
  <si>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</si>
  <si>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</si>
  <si>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</si>
  <si>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</si>
  <si>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</si>
  <si>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</si>
  <si>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</si>
  <si>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</si>
  <si>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</si>
  <si>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</si>
  <si>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</si>
  <si>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</si>
  <si>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</si>
  <si>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</si>
  <si>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</si>
  <si>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</si>
  <si>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</si>
  <si>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</si>
  <si>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</si>
  <si>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</si>
  <si>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</si>
  <si>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</si>
  <si>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</si>
  <si>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</si>
  <si>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</si>
  <si>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</si>
  <si>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</si>
  <si>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</si>
  <si>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</si>
  <si>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</si>
  <si>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</si>
  <si>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</si>
  <si>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</si>
  <si>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</si>
  <si>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</si>
  <si>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</si>
  <si>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</si>
  <si>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</si>
  <si>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</si>
  <si>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</si>
  <si>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</si>
  <si>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</si>
  <si>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</si>
  <si>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</si>
  <si>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</si>
  <si>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</si>
  <si>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</si>
  <si>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</si>
  <si>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</si>
  <si>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</si>
  <si>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</si>
  <si>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</si>
  <si>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</si>
  <si>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2/16 SH</t>
  </si>
  <si>
    <t>2. Quartal 2016</t>
  </si>
  <si>
    <t xml:space="preserve">© Statistisches Amt für Hamburg und Schleswig-Holstein, Hamburg 2019 
Auszugsweise Vervielfältigung und Verbreitung mit Quellenangabe gestattet.        </t>
  </si>
  <si>
    <t>Januar - Juni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</si>
  <si>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</si>
  <si>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</si>
  <si>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</si>
  <si>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</si>
  <si>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</si>
  <si>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2014 bis 2016 im Monatsvergleich</t>
  </si>
  <si>
    <t>Januar - Juni 2016</t>
  </si>
  <si>
    <t>China, Volksrepublik</t>
  </si>
  <si>
    <t>Verein.Staaten (USA)</t>
  </si>
  <si>
    <t>Vereinigt.Königreich</t>
  </si>
  <si>
    <t>Frankreich</t>
  </si>
  <si>
    <t xml:space="preserve">2. Einfuhr des Landes Schleswig-Holstein in 2014 bis 2016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</si>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</sst>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Norwegen</c:v>
                </c:pt>
                <c:pt idx="11">
                  <c:v>Schweiz</c:v>
                </c:pt>
                <c:pt idx="12">
                  <c:v>Finnland</c:v>
                </c:pt>
                <c:pt idx="13">
                  <c:v>Japan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1935.591304</c:v>
                </c:pt>
                <c:pt idx="1">
                  <c:v>1048.645655</c:v>
                </c:pt>
                <c:pt idx="2">
                  <c:v>675.46833400000003</c:v>
                </c:pt>
                <c:pt idx="3">
                  <c:v>643.10317599999996</c:v>
                </c:pt>
                <c:pt idx="4">
                  <c:v>627.02283399999999</c:v>
                </c:pt>
                <c:pt idx="5">
                  <c:v>618.26324299999999</c:v>
                </c:pt>
                <c:pt idx="6">
                  <c:v>495.66389700000002</c:v>
                </c:pt>
                <c:pt idx="7">
                  <c:v>388.31478399999997</c:v>
                </c:pt>
                <c:pt idx="8">
                  <c:v>379.02871900000002</c:v>
                </c:pt>
                <c:pt idx="9">
                  <c:v>338.40626400000002</c:v>
                </c:pt>
                <c:pt idx="10">
                  <c:v>320.20690999999999</c:v>
                </c:pt>
                <c:pt idx="11">
                  <c:v>278.22130299999998</c:v>
                </c:pt>
                <c:pt idx="12">
                  <c:v>240.65107499999999</c:v>
                </c:pt>
                <c:pt idx="13">
                  <c:v>220.21974599999999</c:v>
                </c:pt>
                <c:pt idx="14">
                  <c:v>182.18718899999999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Norwegen</c:v>
                </c:pt>
                <c:pt idx="11">
                  <c:v>Schweiz</c:v>
                </c:pt>
                <c:pt idx="12">
                  <c:v>Finnland</c:v>
                </c:pt>
                <c:pt idx="13">
                  <c:v>Japan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1468.3348599999999</c:v>
                </c:pt>
                <c:pt idx="1">
                  <c:v>1272.694489</c:v>
                </c:pt>
                <c:pt idx="2">
                  <c:v>565.54379600000004</c:v>
                </c:pt>
                <c:pt idx="3">
                  <c:v>455.44717700000001</c:v>
                </c:pt>
                <c:pt idx="4">
                  <c:v>646.97419000000002</c:v>
                </c:pt>
                <c:pt idx="5">
                  <c:v>562.59431099999995</c:v>
                </c:pt>
                <c:pt idx="6">
                  <c:v>461.90475900000001</c:v>
                </c:pt>
                <c:pt idx="7">
                  <c:v>370.97465699999998</c:v>
                </c:pt>
                <c:pt idx="8">
                  <c:v>362.376014</c:v>
                </c:pt>
                <c:pt idx="9">
                  <c:v>333.39648899999997</c:v>
                </c:pt>
                <c:pt idx="10">
                  <c:v>426.612571</c:v>
                </c:pt>
                <c:pt idx="11">
                  <c:v>237.45110500000001</c:v>
                </c:pt>
                <c:pt idx="12">
                  <c:v>321.39759099999998</c:v>
                </c:pt>
                <c:pt idx="13">
                  <c:v>161.99768700000001</c:v>
                </c:pt>
                <c:pt idx="14">
                  <c:v>169.99920299999999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057984"/>
        <c:axId val="70059904"/>
      </c:barChart>
      <c:catAx>
        <c:axId val="700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059904"/>
        <c:crosses val="autoZero"/>
        <c:auto val="1"/>
        <c:lblAlgn val="ctr"/>
        <c:lblOffset val="100"/>
        <c:noMultiLvlLbl val="0"/>
      </c:catAx>
      <c:valAx>
        <c:axId val="700599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005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0560"/>
        <c:axId val="99180544"/>
      </c:lineChart>
      <c:catAx>
        <c:axId val="9101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180544"/>
        <c:crosses val="autoZero"/>
        <c:auto val="1"/>
        <c:lblAlgn val="ctr"/>
        <c:lblOffset val="100"/>
        <c:noMultiLvlLbl val="0"/>
      </c:catAx>
      <c:valAx>
        <c:axId val="991805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101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94</v>
      </c>
      <c r="C4" s="83" t="s">
        <v>95</v>
      </c>
      <c r="D4" s="83" t="s">
        <v>96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299.26961599999998</v>
      </c>
      <c r="C8" s="84">
        <v>269.41644100000002</v>
      </c>
      <c r="D8" s="84">
        <v>272.37904700000001</v>
      </c>
      <c r="E8" s="84">
        <v>1604.7821670000001</v>
      </c>
      <c r="F8" s="84">
        <v>1647.410539</v>
      </c>
      <c r="G8" s="85">
        <f>IF(AND(F8&gt;0,E8&gt;0),(E8/F8%)-100,"x  ")</f>
        <v>-2.587598597364547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9.1654149999999994</v>
      </c>
      <c r="C10" s="84">
        <v>8.4383579999999991</v>
      </c>
      <c r="D10" s="84">
        <v>8.8718439999999994</v>
      </c>
      <c r="E10" s="84">
        <v>51.041744000000001</v>
      </c>
      <c r="F10" s="84">
        <v>49.099103999999997</v>
      </c>
      <c r="G10" s="85">
        <f>IF(AND(F10&gt;0,E10&gt;0),(E10/F10%)-100,"x  ")</f>
        <v>3.9565691463534733</v>
      </c>
    </row>
    <row r="11" spans="1:7" s="9" customFormat="1" ht="12" x14ac:dyDescent="0.2">
      <c r="A11" s="37" t="s">
        <v>25</v>
      </c>
      <c r="B11" s="84">
        <v>94.835948000000002</v>
      </c>
      <c r="C11" s="84">
        <v>83.456128000000007</v>
      </c>
      <c r="D11" s="84">
        <v>92.287818000000001</v>
      </c>
      <c r="E11" s="84">
        <v>537.26461700000004</v>
      </c>
      <c r="F11" s="84">
        <v>494.34079700000001</v>
      </c>
      <c r="G11" s="85">
        <f>IF(AND(F11&gt;0,E11&gt;0),(E11/F11%)-100,"x  ")</f>
        <v>8.683042196899649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3.7007729999999999</v>
      </c>
      <c r="C13" s="84">
        <v>4.895518</v>
      </c>
      <c r="D13" s="84">
        <v>5.0275340000000002</v>
      </c>
      <c r="E13" s="84">
        <v>27.841586</v>
      </c>
      <c r="F13" s="84">
        <v>28.670387999999999</v>
      </c>
      <c r="G13" s="85">
        <f>IF(AND(F13&gt;0,E13&gt;0),(E13/F13%)-100,"x  ")</f>
        <v>-2.8907945019788315</v>
      </c>
    </row>
    <row r="14" spans="1:7" s="9" customFormat="1" ht="12" x14ac:dyDescent="0.2">
      <c r="A14" s="38" t="s">
        <v>110</v>
      </c>
      <c r="B14" s="84">
        <v>42.155157000000003</v>
      </c>
      <c r="C14" s="84">
        <v>38.09149</v>
      </c>
      <c r="D14" s="84">
        <v>42.294370000000001</v>
      </c>
      <c r="E14" s="84">
        <v>246.098206</v>
      </c>
      <c r="F14" s="84">
        <v>210.823567</v>
      </c>
      <c r="G14" s="85">
        <f>IF(AND(F14&gt;0,E14&gt;0),(E14/F14%)-100,"x  ")</f>
        <v>16.731829131797213</v>
      </c>
    </row>
    <row r="15" spans="1:7" s="9" customFormat="1" ht="12" x14ac:dyDescent="0.2">
      <c r="A15" s="38" t="s">
        <v>135</v>
      </c>
      <c r="B15" s="84">
        <v>40.590049999999998</v>
      </c>
      <c r="C15" s="84">
        <v>32.605474000000001</v>
      </c>
      <c r="D15" s="84">
        <v>35.103287000000002</v>
      </c>
      <c r="E15" s="84">
        <v>216.035822</v>
      </c>
      <c r="F15" s="84">
        <v>196.78468799999999</v>
      </c>
      <c r="G15" s="85">
        <f>IF(AND(F15&gt;0,E15&gt;0),(E15/F15%)-100,"x  ")</f>
        <v>9.7828414373378507</v>
      </c>
    </row>
    <row r="16" spans="1:7" s="9" customFormat="1" ht="12" x14ac:dyDescent="0.2">
      <c r="A16" s="37" t="s">
        <v>26</v>
      </c>
      <c r="B16" s="84">
        <v>124.979919</v>
      </c>
      <c r="C16" s="84">
        <v>110.771036</v>
      </c>
      <c r="D16" s="84">
        <v>115.524725</v>
      </c>
      <c r="E16" s="84">
        <v>687.15387699999997</v>
      </c>
      <c r="F16" s="84">
        <v>786.28030100000001</v>
      </c>
      <c r="G16" s="85">
        <f>IF(AND(F16&gt;0,E16&gt;0),(E16/F16%)-100,"x  ")</f>
        <v>-12.607008451557292</v>
      </c>
    </row>
    <row r="17" spans="1:7" s="9" customFormat="1" ht="12" x14ac:dyDescent="0.2">
      <c r="A17" s="40" t="s">
        <v>27</v>
      </c>
      <c r="B17" s="84">
        <v>70.288334000000006</v>
      </c>
      <c r="C17" s="84">
        <v>66.750918999999996</v>
      </c>
      <c r="D17" s="84">
        <v>55.694659999999999</v>
      </c>
      <c r="E17" s="84">
        <v>329.32192900000001</v>
      </c>
      <c r="F17" s="84">
        <v>317.690337</v>
      </c>
      <c r="G17" s="85">
        <f>IF(AND(F17&gt;0,E17&gt;0),(E17/F17%)-100,"x  ")</f>
        <v>3.6612986437796593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1705.704369</v>
      </c>
      <c r="C19" s="84">
        <v>1313.959081</v>
      </c>
      <c r="D19" s="84">
        <v>1370.1981149999999</v>
      </c>
      <c r="E19" s="84">
        <v>8381.2690440000006</v>
      </c>
      <c r="F19" s="84">
        <v>7996.9935169999999</v>
      </c>
      <c r="G19" s="85">
        <f>IF(AND(F19&gt;0,E19&gt;0),(E19/F19%)-100,"x  ")</f>
        <v>4.8052499502857984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104.036345</v>
      </c>
      <c r="C21" s="84">
        <v>99.938930999999997</v>
      </c>
      <c r="D21" s="84">
        <v>135.28944799999999</v>
      </c>
      <c r="E21" s="84">
        <v>602.31129399999998</v>
      </c>
      <c r="F21" s="84">
        <v>668.31336099999999</v>
      </c>
      <c r="G21" s="85">
        <f>IF(AND(F21&gt;0,E21&gt;0),(E21/F21%)-100,"x  ")</f>
        <v>-9.8759161273150085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85.328950000000006</v>
      </c>
      <c r="C23" s="84">
        <v>82.399562000000003</v>
      </c>
      <c r="D23" s="84">
        <v>110.09245900000001</v>
      </c>
      <c r="E23" s="84">
        <v>470.75901699999997</v>
      </c>
      <c r="F23" s="84">
        <v>514.48635000000002</v>
      </c>
      <c r="G23" s="85">
        <f>IF(AND(F23&gt;0,E23&gt;0),(E23/F23%)-100,"x  ")</f>
        <v>-8.4992212135463063</v>
      </c>
    </row>
    <row r="24" spans="1:7" s="9" customFormat="1" ht="12" x14ac:dyDescent="0.2">
      <c r="A24" s="40" t="s">
        <v>30</v>
      </c>
      <c r="B24" s="84">
        <v>107.71749800000001</v>
      </c>
      <c r="C24" s="84">
        <v>108.383222</v>
      </c>
      <c r="D24" s="84">
        <v>100.87833500000001</v>
      </c>
      <c r="E24" s="84">
        <v>644.09734900000001</v>
      </c>
      <c r="F24" s="84">
        <v>727.318851</v>
      </c>
      <c r="G24" s="85">
        <f>IF(AND(F24&gt;0,E24&gt;0),(E24/F24%)-100,"x  ")</f>
        <v>-11.442230857288749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10.891949</v>
      </c>
      <c r="C26" s="84">
        <v>10.706073</v>
      </c>
      <c r="D26" s="84">
        <v>16.142712</v>
      </c>
      <c r="E26" s="84">
        <v>65.416290000000004</v>
      </c>
      <c r="F26" s="84">
        <v>121.07320799999999</v>
      </c>
      <c r="G26" s="85">
        <f>IF(AND(F26&gt;0,E26&gt;0),(E26/F26%)-100,"x  ")</f>
        <v>-45.969640120545904</v>
      </c>
    </row>
    <row r="27" spans="1:7" s="9" customFormat="1" ht="12" x14ac:dyDescent="0.2">
      <c r="A27" s="39" t="s">
        <v>111</v>
      </c>
      <c r="B27" s="84">
        <v>13.849954</v>
      </c>
      <c r="C27" s="84">
        <v>9.3875419999999998</v>
      </c>
      <c r="D27" s="84">
        <v>8.7361690000000003</v>
      </c>
      <c r="E27" s="84">
        <v>94.337567000000007</v>
      </c>
      <c r="F27" s="84">
        <v>103.015553</v>
      </c>
      <c r="G27" s="85">
        <f>IF(AND(F27&gt;0,E27&gt;0),(E27/F27%)-100,"x  ")</f>
        <v>-8.4239571086901748</v>
      </c>
    </row>
    <row r="28" spans="1:7" s="9" customFormat="1" ht="12" x14ac:dyDescent="0.2">
      <c r="A28" s="42" t="s">
        <v>33</v>
      </c>
      <c r="B28" s="84">
        <v>1493.9505260000001</v>
      </c>
      <c r="C28" s="84">
        <v>1105.6369279999999</v>
      </c>
      <c r="D28" s="84">
        <v>1134.030332</v>
      </c>
      <c r="E28" s="84">
        <v>7134.8604009999999</v>
      </c>
      <c r="F28" s="84">
        <v>6601.3613050000004</v>
      </c>
      <c r="G28" s="85">
        <f>IF(AND(F28&gt;0,E28&gt;0),(E28/F28%)-100,"x  ")</f>
        <v>8.0816527281413499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173.43925100000001</v>
      </c>
      <c r="C30" s="84">
        <v>169.574412</v>
      </c>
      <c r="D30" s="84">
        <v>173.996782</v>
      </c>
      <c r="E30" s="84">
        <v>1058.2423690000001</v>
      </c>
      <c r="F30" s="84">
        <v>1118.030923</v>
      </c>
      <c r="G30" s="85">
        <f>IF(AND(F30&gt;0,E30&gt;0),(E30/F30%)-100,"x  ")</f>
        <v>-5.3476655045971455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50.117508999999998</v>
      </c>
      <c r="C32" s="84">
        <v>53.610868000000004</v>
      </c>
      <c r="D32" s="84">
        <v>55.313572000000001</v>
      </c>
      <c r="E32" s="84">
        <v>313.94179100000002</v>
      </c>
      <c r="F32" s="84">
        <v>409.92275799999999</v>
      </c>
      <c r="G32" s="85">
        <f>IF(AND(F32&gt;0,E32&gt;0),(E32/F32%)-100,"x  ")</f>
        <v>-23.414403110548932</v>
      </c>
    </row>
    <row r="33" spans="1:7" s="9" customFormat="1" ht="12" x14ac:dyDescent="0.2">
      <c r="A33" s="45" t="s">
        <v>35</v>
      </c>
      <c r="B33" s="84">
        <v>27.228991000000001</v>
      </c>
      <c r="C33" s="84">
        <v>26.653941</v>
      </c>
      <c r="D33" s="84">
        <v>28.582325999999998</v>
      </c>
      <c r="E33" s="84">
        <v>163.91171700000001</v>
      </c>
      <c r="F33" s="84">
        <v>162.60619600000001</v>
      </c>
      <c r="G33" s="85">
        <f>IF(AND(F33&gt;0,E33&gt;0),(E33/F33%)-100,"x  ")</f>
        <v>0.80287284993740116</v>
      </c>
    </row>
    <row r="34" spans="1:7" s="9" customFormat="1" ht="12" x14ac:dyDescent="0.2">
      <c r="A34" s="43" t="s">
        <v>36</v>
      </c>
      <c r="B34" s="84">
        <v>1320.5112750000001</v>
      </c>
      <c r="C34" s="84">
        <v>936.06251599999996</v>
      </c>
      <c r="D34" s="84">
        <v>960.03354999999999</v>
      </c>
      <c r="E34" s="84">
        <v>6076.6180320000003</v>
      </c>
      <c r="F34" s="84">
        <v>5483.3303820000001</v>
      </c>
      <c r="G34" s="85">
        <f>IF(AND(F34&gt;0,E34&gt;0),(E34/F34%)-100,"x  ")</f>
        <v>10.8198413859499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27.503879000000001</v>
      </c>
      <c r="C36" s="84">
        <v>31.264098000000001</v>
      </c>
      <c r="D36" s="84">
        <v>38.088012999999997</v>
      </c>
      <c r="E36" s="84">
        <v>239.03073699999999</v>
      </c>
      <c r="F36" s="84">
        <v>223.127273</v>
      </c>
      <c r="G36" s="85">
        <f t="shared" ref="G36:G47" si="0">IF(AND(F36&gt;0,E36&gt;0),(E36/F36%)-100,"x  ")</f>
        <v>7.1275303041954743</v>
      </c>
    </row>
    <row r="37" spans="1:7" s="9" customFormat="1" ht="12" x14ac:dyDescent="0.2">
      <c r="A37" s="45" t="s">
        <v>37</v>
      </c>
      <c r="B37" s="84">
        <v>11.284575</v>
      </c>
      <c r="C37" s="84">
        <v>11.905927999999999</v>
      </c>
      <c r="D37" s="84">
        <v>11.136493</v>
      </c>
      <c r="E37" s="84">
        <v>76.601320999999999</v>
      </c>
      <c r="F37" s="84">
        <v>67.154430000000005</v>
      </c>
      <c r="G37" s="85">
        <f t="shared" si="0"/>
        <v>14.067412976329322</v>
      </c>
    </row>
    <row r="38" spans="1:7" s="9" customFormat="1" ht="12" x14ac:dyDescent="0.2">
      <c r="A38" s="45" t="s">
        <v>38</v>
      </c>
      <c r="B38" s="84">
        <v>41.565289</v>
      </c>
      <c r="C38" s="84">
        <v>47.391527000000004</v>
      </c>
      <c r="D38" s="84">
        <v>51.667537000000003</v>
      </c>
      <c r="E38" s="84">
        <v>304.96770199999997</v>
      </c>
      <c r="F38" s="84">
        <v>281.75462599999997</v>
      </c>
      <c r="G38" s="85">
        <f t="shared" si="0"/>
        <v>8.2387559450399124</v>
      </c>
    </row>
    <row r="39" spans="1:7" s="9" customFormat="1" ht="12" x14ac:dyDescent="0.2">
      <c r="A39" s="45" t="s">
        <v>39</v>
      </c>
      <c r="B39" s="84">
        <v>45.540996999999997</v>
      </c>
      <c r="C39" s="84">
        <v>44.155385000000003</v>
      </c>
      <c r="D39" s="84">
        <v>47.919379999999997</v>
      </c>
      <c r="E39" s="84">
        <v>268.71872500000001</v>
      </c>
      <c r="F39" s="84">
        <v>270.56748800000003</v>
      </c>
      <c r="G39" s="85">
        <f t="shared" si="0"/>
        <v>-0.68329089118054753</v>
      </c>
    </row>
    <row r="40" spans="1:7" s="9" customFormat="1" ht="12" x14ac:dyDescent="0.2">
      <c r="A40" s="45" t="s">
        <v>40</v>
      </c>
      <c r="B40" s="84">
        <v>154.03612200000001</v>
      </c>
      <c r="C40" s="84">
        <v>151.794284</v>
      </c>
      <c r="D40" s="84">
        <v>142.028772</v>
      </c>
      <c r="E40" s="84">
        <v>834.50722299999995</v>
      </c>
      <c r="F40" s="84">
        <v>567.86929599999996</v>
      </c>
      <c r="G40" s="85">
        <f t="shared" si="0"/>
        <v>46.954101741045719</v>
      </c>
    </row>
    <row r="41" spans="1:7" s="9" customFormat="1" ht="12" x14ac:dyDescent="0.2">
      <c r="A41" s="45" t="s">
        <v>115</v>
      </c>
      <c r="B41" s="84">
        <v>236.36381299999999</v>
      </c>
      <c r="C41" s="84">
        <v>202.057253</v>
      </c>
      <c r="D41" s="84">
        <v>201.125147</v>
      </c>
      <c r="E41" s="84">
        <v>1219.8971630000001</v>
      </c>
      <c r="F41" s="84">
        <v>1166.3758049999999</v>
      </c>
      <c r="G41" s="85">
        <f t="shared" si="0"/>
        <v>4.5886889774775739</v>
      </c>
    </row>
    <row r="42" spans="1:7" s="9" customFormat="1" ht="12" x14ac:dyDescent="0.2">
      <c r="A42" s="45" t="s">
        <v>116</v>
      </c>
      <c r="B42" s="84">
        <v>19.531932999999999</v>
      </c>
      <c r="C42" s="84">
        <v>13.578987</v>
      </c>
      <c r="D42" s="84">
        <v>15.836097000000001</v>
      </c>
      <c r="E42" s="84">
        <v>105.31089299999999</v>
      </c>
      <c r="F42" s="84">
        <v>80.685180000000003</v>
      </c>
      <c r="G42" s="85">
        <f t="shared" si="0"/>
        <v>30.520738752767215</v>
      </c>
    </row>
    <row r="43" spans="1:7" s="9" customFormat="1" ht="12" x14ac:dyDescent="0.2">
      <c r="A43" s="45" t="s">
        <v>117</v>
      </c>
      <c r="B43" s="84">
        <v>64.864833000000004</v>
      </c>
      <c r="C43" s="84">
        <v>60.060657999999997</v>
      </c>
      <c r="D43" s="84">
        <v>66.970310999999995</v>
      </c>
      <c r="E43" s="84">
        <v>375.7484</v>
      </c>
      <c r="F43" s="84">
        <v>343.75769200000002</v>
      </c>
      <c r="G43" s="85">
        <f t="shared" si="0"/>
        <v>9.306179539976668</v>
      </c>
    </row>
    <row r="44" spans="1:7" s="9" customFormat="1" ht="12" x14ac:dyDescent="0.2">
      <c r="A44" s="45" t="s">
        <v>114</v>
      </c>
      <c r="B44" s="84">
        <v>24.242964000000001</v>
      </c>
      <c r="C44" s="84">
        <v>23.319654</v>
      </c>
      <c r="D44" s="84">
        <v>24.331917000000001</v>
      </c>
      <c r="E44" s="84">
        <v>145.974232</v>
      </c>
      <c r="F44" s="84">
        <v>145.202808</v>
      </c>
      <c r="G44" s="85">
        <f t="shared" si="0"/>
        <v>0.53127347234220679</v>
      </c>
    </row>
    <row r="45" spans="1:7" s="9" customFormat="1" ht="12" x14ac:dyDescent="0.2">
      <c r="A45" s="45" t="s">
        <v>41</v>
      </c>
      <c r="B45" s="84">
        <v>44.529684000000003</v>
      </c>
      <c r="C45" s="84">
        <v>40.728762000000003</v>
      </c>
      <c r="D45" s="84">
        <v>40.592582999999998</v>
      </c>
      <c r="E45" s="84">
        <v>244.87198900000001</v>
      </c>
      <c r="F45" s="84">
        <v>231.343186</v>
      </c>
      <c r="G45" s="85">
        <f t="shared" si="0"/>
        <v>5.8479366666974215</v>
      </c>
    </row>
    <row r="46" spans="1:7" s="9" customFormat="1" ht="12" x14ac:dyDescent="0.2">
      <c r="A46" s="45" t="s">
        <v>131</v>
      </c>
      <c r="B46" s="84">
        <v>6.2729720000000002</v>
      </c>
      <c r="C46" s="84">
        <v>9.6501269999999995</v>
      </c>
      <c r="D46" s="84">
        <v>5.8374769999999998</v>
      </c>
      <c r="E46" s="84">
        <v>43.798544999999997</v>
      </c>
      <c r="F46" s="84">
        <v>53.132993999999997</v>
      </c>
      <c r="G46" s="85">
        <f t="shared" si="0"/>
        <v>-17.56808396680978</v>
      </c>
    </row>
    <row r="47" spans="1:7" s="9" customFormat="1" ht="24" x14ac:dyDescent="0.2">
      <c r="A47" s="68" t="s">
        <v>132</v>
      </c>
      <c r="B47" s="84">
        <v>23.036660000000001</v>
      </c>
      <c r="C47" s="84">
        <v>21.348659000000001</v>
      </c>
      <c r="D47" s="84">
        <v>20.629303</v>
      </c>
      <c r="E47" s="84">
        <v>137.09448399999999</v>
      </c>
      <c r="F47" s="84">
        <v>116.11881099999999</v>
      </c>
      <c r="G47" s="85">
        <f t="shared" si="0"/>
        <v>18.063975009182627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104.67437200000001</v>
      </c>
      <c r="C49" s="84">
        <v>101.36617099999999</v>
      </c>
      <c r="D49" s="84">
        <v>119.398601</v>
      </c>
      <c r="E49" s="84">
        <v>622.108608</v>
      </c>
      <c r="F49" s="84">
        <v>471.69702000000001</v>
      </c>
      <c r="G49" s="85">
        <f>IF(AND(F49&gt;0,E49&gt;0),(E49/F49%)-100,"x  ")</f>
        <v>31.887330558077281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2109.648357</v>
      </c>
      <c r="C51" s="87">
        <v>1684.7416929999999</v>
      </c>
      <c r="D51" s="87">
        <v>1761.9757629999999</v>
      </c>
      <c r="E51" s="87">
        <v>10608.159819</v>
      </c>
      <c r="F51" s="87">
        <v>10116.101076000001</v>
      </c>
      <c r="G51" s="88">
        <f>IF(AND(F51&gt;0,E51&gt;0),(E51/F51%)-100,"x  ")</f>
        <v>4.8641145368484615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94</v>
      </c>
      <c r="C4" s="89" t="s">
        <v>95</v>
      </c>
      <c r="D4" s="89" t="s">
        <v>96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1167.620547</v>
      </c>
      <c r="C8" s="84">
        <v>1089.3667829999999</v>
      </c>
      <c r="D8" s="84">
        <v>1172.3031080000001</v>
      </c>
      <c r="E8" s="84">
        <v>6668.989415</v>
      </c>
      <c r="F8" s="84">
        <v>6782.3191610000003</v>
      </c>
      <c r="G8" s="85">
        <f>IF(AND(F8&gt;0,E8&gt;0),(E8/F8%)-100,"x  ")</f>
        <v>-1.6709586103183511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1037.751442</v>
      </c>
      <c r="C10" s="84">
        <v>962.37248999999997</v>
      </c>
      <c r="D10" s="84">
        <v>965.704835</v>
      </c>
      <c r="E10" s="84">
        <v>5817.7496289999999</v>
      </c>
      <c r="F10" s="84">
        <v>5892.517143</v>
      </c>
      <c r="G10" s="85">
        <f>IF(AND(F10&gt;0,E10&gt;0),(E10/F10%)-100,"x  ")</f>
        <v>-1.2688552648305773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448.60326099999997</v>
      </c>
      <c r="C12" s="99">
        <f>SUM(C14:C31)</f>
        <v>436.97236099999992</v>
      </c>
      <c r="D12" s="99">
        <f>SUM(D14:D31)</f>
        <v>435.46298899999999</v>
      </c>
      <c r="E12" s="99">
        <f>SUM(E14:E31)</f>
        <v>2644.8125959999998</v>
      </c>
      <c r="F12" s="99">
        <f>SUM(F14:F31)</f>
        <v>2692.0233409999992</v>
      </c>
      <c r="G12" s="100">
        <f>IF(AND(F12&gt;0,E12&gt;0),(E12/F12%)-100,"x  ")</f>
        <v>-1.7537271791433255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60.924202999999999</v>
      </c>
      <c r="C14" s="84">
        <v>60.114389000000003</v>
      </c>
      <c r="D14" s="84">
        <v>72.957233000000002</v>
      </c>
      <c r="E14" s="84">
        <v>388.31478399999997</v>
      </c>
      <c r="F14" s="84">
        <v>370.97465699999998</v>
      </c>
      <c r="G14" s="85">
        <f t="shared" ref="G14:G32" si="0">IF(AND(F14&gt;0,E14&gt;0),(E14/F14%)-100,"x  ")</f>
        <v>4.6742079742660252</v>
      </c>
    </row>
    <row r="15" spans="1:7" ht="12.75" customHeight="1" x14ac:dyDescent="0.2">
      <c r="A15" s="53" t="s">
        <v>45</v>
      </c>
      <c r="B15" s="84">
        <v>56.865290999999999</v>
      </c>
      <c r="C15" s="84">
        <v>48.323543999999998</v>
      </c>
      <c r="D15" s="84">
        <v>56.551130000000001</v>
      </c>
      <c r="E15" s="84">
        <v>338.40626400000002</v>
      </c>
      <c r="F15" s="84">
        <v>333.39648899999997</v>
      </c>
      <c r="G15" s="85">
        <f t="shared" si="0"/>
        <v>1.5026477978296953</v>
      </c>
    </row>
    <row r="16" spans="1:7" ht="12.75" customHeight="1" x14ac:dyDescent="0.2">
      <c r="A16" s="53" t="s">
        <v>46</v>
      </c>
      <c r="B16" s="84">
        <v>2.2415210000000001</v>
      </c>
      <c r="C16" s="84">
        <v>2.225956</v>
      </c>
      <c r="D16" s="84">
        <v>2.3148930000000001</v>
      </c>
      <c r="E16" s="84">
        <v>14.076661</v>
      </c>
      <c r="F16" s="84">
        <v>17.586428999999999</v>
      </c>
      <c r="G16" s="85">
        <f t="shared" si="0"/>
        <v>-19.957252265368936</v>
      </c>
    </row>
    <row r="17" spans="1:7" ht="12.75" customHeight="1" x14ac:dyDescent="0.2">
      <c r="A17" s="53" t="s">
        <v>47</v>
      </c>
      <c r="B17" s="84">
        <v>119.30107</v>
      </c>
      <c r="C17" s="84">
        <v>102.74395800000001</v>
      </c>
      <c r="D17" s="84">
        <v>92.774196000000003</v>
      </c>
      <c r="E17" s="84">
        <v>618.26324299999999</v>
      </c>
      <c r="F17" s="84">
        <v>562.59431099999995</v>
      </c>
      <c r="G17" s="85">
        <f t="shared" si="0"/>
        <v>9.8950399802389768</v>
      </c>
    </row>
    <row r="18" spans="1:7" ht="12.75" customHeight="1" x14ac:dyDescent="0.2">
      <c r="A18" s="53" t="s">
        <v>48</v>
      </c>
      <c r="B18" s="84">
        <v>65.076178999999996</v>
      </c>
      <c r="C18" s="84">
        <v>70.069153</v>
      </c>
      <c r="D18" s="84">
        <v>63.297956999999997</v>
      </c>
      <c r="E18" s="84">
        <v>379.02871900000002</v>
      </c>
      <c r="F18" s="84">
        <v>362.376014</v>
      </c>
      <c r="G18" s="85">
        <f t="shared" si="0"/>
        <v>4.5954214287483239</v>
      </c>
    </row>
    <row r="19" spans="1:7" ht="12.75" customHeight="1" x14ac:dyDescent="0.2">
      <c r="A19" s="53" t="s">
        <v>49</v>
      </c>
      <c r="B19" s="84">
        <v>9.439425</v>
      </c>
      <c r="C19" s="84">
        <v>8.2767999999999997</v>
      </c>
      <c r="D19" s="84">
        <v>8.9552519999999998</v>
      </c>
      <c r="E19" s="84">
        <v>56.436301999999998</v>
      </c>
      <c r="F19" s="84">
        <v>61.319198999999998</v>
      </c>
      <c r="G19" s="85">
        <f t="shared" si="0"/>
        <v>-7.9630802091853923</v>
      </c>
    </row>
    <row r="20" spans="1:7" ht="12.75" customHeight="1" x14ac:dyDescent="0.2">
      <c r="A20" s="53" t="s">
        <v>50</v>
      </c>
      <c r="B20" s="84">
        <v>6.7260260000000001</v>
      </c>
      <c r="C20" s="84">
        <v>5.3856650000000004</v>
      </c>
      <c r="D20" s="84">
        <v>7.5922210000000003</v>
      </c>
      <c r="E20" s="84">
        <v>42.593035999999998</v>
      </c>
      <c r="F20" s="84">
        <v>90.534257999999994</v>
      </c>
      <c r="G20" s="85">
        <f t="shared" si="0"/>
        <v>-52.95368080445305</v>
      </c>
    </row>
    <row r="21" spans="1:7" ht="12.75" customHeight="1" x14ac:dyDescent="0.2">
      <c r="A21" s="53" t="s">
        <v>51</v>
      </c>
      <c r="B21" s="84">
        <v>4.249117</v>
      </c>
      <c r="C21" s="84">
        <v>3.5422359999999999</v>
      </c>
      <c r="D21" s="84">
        <v>2.9412289999999999</v>
      </c>
      <c r="E21" s="84">
        <v>18.244474</v>
      </c>
      <c r="F21" s="84">
        <v>15.512174</v>
      </c>
      <c r="G21" s="85">
        <f t="shared" si="0"/>
        <v>17.61390763151573</v>
      </c>
    </row>
    <row r="22" spans="1:7" ht="12.75" customHeight="1" x14ac:dyDescent="0.2">
      <c r="A22" s="53" t="s">
        <v>52</v>
      </c>
      <c r="B22" s="84">
        <v>26.882639999999999</v>
      </c>
      <c r="C22" s="84">
        <v>30.694037999999999</v>
      </c>
      <c r="D22" s="84">
        <v>28.237083999999999</v>
      </c>
      <c r="E22" s="84">
        <v>182.18718899999999</v>
      </c>
      <c r="F22" s="84">
        <v>169.99920299999999</v>
      </c>
      <c r="G22" s="85">
        <f t="shared" si="0"/>
        <v>7.1694371414200049</v>
      </c>
    </row>
    <row r="23" spans="1:7" ht="12.75" customHeight="1" x14ac:dyDescent="0.2">
      <c r="A23" s="53" t="s">
        <v>53</v>
      </c>
      <c r="B23" s="84">
        <v>36.218600000000002</v>
      </c>
      <c r="C23" s="84">
        <v>47.256027000000003</v>
      </c>
      <c r="D23" s="84">
        <v>41.749479999999998</v>
      </c>
      <c r="E23" s="84">
        <v>240.65107499999999</v>
      </c>
      <c r="F23" s="84">
        <v>321.39759099999998</v>
      </c>
      <c r="G23" s="85">
        <f t="shared" si="0"/>
        <v>-25.123559809133724</v>
      </c>
    </row>
    <row r="24" spans="1:7" ht="12.75" customHeight="1" x14ac:dyDescent="0.2">
      <c r="A24" s="53" t="s">
        <v>54</v>
      </c>
      <c r="B24" s="84">
        <v>24.492930999999999</v>
      </c>
      <c r="C24" s="84">
        <v>26.263356999999999</v>
      </c>
      <c r="D24" s="84">
        <v>29.417289</v>
      </c>
      <c r="E24" s="84">
        <v>170.874066</v>
      </c>
      <c r="F24" s="84">
        <v>182.11839000000001</v>
      </c>
      <c r="G24" s="85">
        <f t="shared" si="0"/>
        <v>-6.1741837274094138</v>
      </c>
    </row>
    <row r="25" spans="1:7" ht="12.75" customHeight="1" x14ac:dyDescent="0.2">
      <c r="A25" s="53" t="s">
        <v>64</v>
      </c>
      <c r="B25" s="84">
        <v>3.8089050000000002</v>
      </c>
      <c r="C25" s="84">
        <v>2.7040069999999998</v>
      </c>
      <c r="D25" s="84">
        <v>2.7074729999999998</v>
      </c>
      <c r="E25" s="84">
        <v>16.828316999999998</v>
      </c>
      <c r="F25" s="84">
        <v>19.713429999999999</v>
      </c>
      <c r="G25" s="85">
        <f t="shared" si="0"/>
        <v>-14.635266414824812</v>
      </c>
    </row>
    <row r="26" spans="1:7" ht="12.75" customHeight="1" x14ac:dyDescent="0.2">
      <c r="A26" s="53" t="s">
        <v>65</v>
      </c>
      <c r="B26" s="84">
        <v>0.68459599999999998</v>
      </c>
      <c r="C26" s="84">
        <v>1.902023</v>
      </c>
      <c r="D26" s="84">
        <v>1.213633</v>
      </c>
      <c r="E26" s="84">
        <v>7.0210970000000001</v>
      </c>
      <c r="F26" s="84">
        <v>7.3978760000000001</v>
      </c>
      <c r="G26" s="85">
        <f t="shared" si="0"/>
        <v>-5.0930699568362598</v>
      </c>
    </row>
    <row r="27" spans="1:7" ht="12.75" customHeight="1" x14ac:dyDescent="0.2">
      <c r="A27" s="53" t="s">
        <v>66</v>
      </c>
      <c r="B27" s="84">
        <v>18.642523000000001</v>
      </c>
      <c r="C27" s="84">
        <v>15.799048000000001</v>
      </c>
      <c r="D27" s="84">
        <v>14.161022000000001</v>
      </c>
      <c r="E27" s="84">
        <v>100.25317200000001</v>
      </c>
      <c r="F27" s="84">
        <v>109.719753</v>
      </c>
      <c r="G27" s="85">
        <f t="shared" si="0"/>
        <v>-8.6279641916437555</v>
      </c>
    </row>
    <row r="28" spans="1:7" ht="12.75" customHeight="1" x14ac:dyDescent="0.2">
      <c r="A28" s="53" t="s">
        <v>57</v>
      </c>
      <c r="B28" s="84">
        <v>2.9746459999999999</v>
      </c>
      <c r="C28" s="84">
        <v>1.8669249999999999</v>
      </c>
      <c r="D28" s="84">
        <v>1.6965209999999999</v>
      </c>
      <c r="E28" s="84">
        <v>12.266548999999999</v>
      </c>
      <c r="F28" s="84">
        <v>9.9890019999999993</v>
      </c>
      <c r="G28" s="85">
        <f t="shared" si="0"/>
        <v>22.80054604053538</v>
      </c>
    </row>
    <row r="29" spans="1:7" ht="12.75" customHeight="1" x14ac:dyDescent="0.2">
      <c r="A29" s="53" t="s">
        <v>58</v>
      </c>
      <c r="B29" s="84">
        <v>9.8475660000000005</v>
      </c>
      <c r="C29" s="84">
        <v>9.5650270000000006</v>
      </c>
      <c r="D29" s="84">
        <v>8.5917399999999997</v>
      </c>
      <c r="E29" s="84">
        <v>56.737662</v>
      </c>
      <c r="F29" s="84">
        <v>56.115166000000002</v>
      </c>
      <c r="G29" s="85">
        <f t="shared" si="0"/>
        <v>1.109318646584768</v>
      </c>
    </row>
    <row r="30" spans="1:7" ht="12.75" customHeight="1" x14ac:dyDescent="0.2">
      <c r="A30" s="53" t="s">
        <v>55</v>
      </c>
      <c r="B30" s="84">
        <v>0.14704400000000001</v>
      </c>
      <c r="C30" s="84">
        <v>0.14521700000000001</v>
      </c>
      <c r="D30" s="84">
        <v>0.16936200000000001</v>
      </c>
      <c r="E30" s="84">
        <v>0.649505</v>
      </c>
      <c r="F30" s="84">
        <v>0.334559</v>
      </c>
      <c r="G30" s="85">
        <f t="shared" si="0"/>
        <v>94.137655839478242</v>
      </c>
    </row>
    <row r="31" spans="1:7" ht="12.75" customHeight="1" x14ac:dyDescent="0.2">
      <c r="A31" s="53" t="s">
        <v>56</v>
      </c>
      <c r="B31" s="84">
        <v>8.0977999999999994E-2</v>
      </c>
      <c r="C31" s="84">
        <v>9.4991000000000006E-2</v>
      </c>
      <c r="D31" s="84">
        <v>0.13527400000000001</v>
      </c>
      <c r="E31" s="84">
        <v>1.9804809999999999</v>
      </c>
      <c r="F31" s="84">
        <v>0.94484000000000001</v>
      </c>
      <c r="G31" s="85">
        <f t="shared" si="0"/>
        <v>109.61019855213578</v>
      </c>
    </row>
    <row r="32" spans="1:7" ht="12.75" customHeight="1" x14ac:dyDescent="0.2">
      <c r="A32" s="54" t="s">
        <v>59</v>
      </c>
      <c r="B32" s="99">
        <f>B10-B12</f>
        <v>589.14818100000002</v>
      </c>
      <c r="C32" s="99">
        <f>C10-C12</f>
        <v>525.40012900000011</v>
      </c>
      <c r="D32" s="99">
        <f>D10-D12</f>
        <v>530.24184600000001</v>
      </c>
      <c r="E32" s="99">
        <f>E10-E12</f>
        <v>3172.9370330000002</v>
      </c>
      <c r="F32" s="99">
        <f>F10-F12</f>
        <v>3200.4938020000009</v>
      </c>
      <c r="G32" s="100">
        <f t="shared" si="0"/>
        <v>-0.86101616515490775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138.78885600000001</v>
      </c>
      <c r="C34" s="84">
        <v>105.15907199999999</v>
      </c>
      <c r="D34" s="84">
        <v>81.643074999999996</v>
      </c>
      <c r="E34" s="84">
        <v>643.10317599999996</v>
      </c>
      <c r="F34" s="84">
        <v>455.44717700000001</v>
      </c>
      <c r="G34" s="85">
        <f t="shared" ref="G34:G43" si="1">IF(AND(F34&gt;0,E34&gt;0),(E34/F34%)-100,"x  ")</f>
        <v>41.202582533517358</v>
      </c>
    </row>
    <row r="35" spans="1:7" ht="12.75" customHeight="1" x14ac:dyDescent="0.2">
      <c r="A35" s="53" t="s">
        <v>61</v>
      </c>
      <c r="B35" s="84">
        <v>192.970857</v>
      </c>
      <c r="C35" s="84">
        <v>177.28134499999999</v>
      </c>
      <c r="D35" s="84">
        <v>189.44500199999999</v>
      </c>
      <c r="E35" s="84">
        <v>1048.645655</v>
      </c>
      <c r="F35" s="84">
        <v>1272.694489</v>
      </c>
      <c r="G35" s="85">
        <f t="shared" si="1"/>
        <v>-17.604290419772539</v>
      </c>
    </row>
    <row r="36" spans="1:7" ht="12.75" customHeight="1" x14ac:dyDescent="0.2">
      <c r="A36" s="53" t="s">
        <v>62</v>
      </c>
      <c r="B36" s="84">
        <v>92.018012999999996</v>
      </c>
      <c r="C36" s="84">
        <v>75.389848999999998</v>
      </c>
      <c r="D36" s="84">
        <v>87.247799000000001</v>
      </c>
      <c r="E36" s="84">
        <v>495.66389700000002</v>
      </c>
      <c r="F36" s="84">
        <v>461.90475900000001</v>
      </c>
      <c r="G36" s="85">
        <f t="shared" si="1"/>
        <v>7.3086794067865384</v>
      </c>
    </row>
    <row r="37" spans="1:7" ht="12.75" customHeight="1" x14ac:dyDescent="0.2">
      <c r="A37" s="53" t="s">
        <v>63</v>
      </c>
      <c r="B37" s="84">
        <v>106.509688</v>
      </c>
      <c r="C37" s="84">
        <v>106.524098</v>
      </c>
      <c r="D37" s="84">
        <v>108.390721</v>
      </c>
      <c r="E37" s="84">
        <v>627.02283399999999</v>
      </c>
      <c r="F37" s="84">
        <v>646.97419000000002</v>
      </c>
      <c r="G37" s="85">
        <f t="shared" si="1"/>
        <v>-3.0837947337590066</v>
      </c>
    </row>
    <row r="38" spans="1:7" ht="12.75" customHeight="1" x14ac:dyDescent="0.2">
      <c r="A38" s="53" t="s">
        <v>67</v>
      </c>
      <c r="B38" s="84">
        <v>27.163633999999998</v>
      </c>
      <c r="C38" s="84">
        <v>29.013590000000001</v>
      </c>
      <c r="D38" s="84">
        <v>30.782755000000002</v>
      </c>
      <c r="E38" s="84">
        <v>162.97658100000001</v>
      </c>
      <c r="F38" s="84">
        <v>154.299905</v>
      </c>
      <c r="G38" s="85">
        <f t="shared" si="1"/>
        <v>5.623254272256375</v>
      </c>
    </row>
    <row r="39" spans="1:7" ht="12.75" customHeight="1" x14ac:dyDescent="0.2">
      <c r="A39" s="53" t="s">
        <v>149</v>
      </c>
      <c r="B39" s="84">
        <v>1.2057469999999999</v>
      </c>
      <c r="C39" s="84">
        <v>1.8937569999999999</v>
      </c>
      <c r="D39" s="84">
        <v>0.57343599999999995</v>
      </c>
      <c r="E39" s="84">
        <v>6.6552879999999996</v>
      </c>
      <c r="F39" s="84">
        <v>4.2327360000000001</v>
      </c>
      <c r="G39" s="85">
        <f t="shared" si="1"/>
        <v>57.233713607463329</v>
      </c>
    </row>
    <row r="40" spans="1:7" ht="12.75" customHeight="1" x14ac:dyDescent="0.2">
      <c r="A40" s="53" t="s">
        <v>68</v>
      </c>
      <c r="B40" s="84">
        <v>20.317188999999999</v>
      </c>
      <c r="C40" s="84">
        <v>20.047326000000002</v>
      </c>
      <c r="D40" s="84">
        <v>21.285142</v>
      </c>
      <c r="E40" s="84">
        <v>124.553594</v>
      </c>
      <c r="F40" s="84">
        <v>142.45345499999999</v>
      </c>
      <c r="G40" s="85">
        <f t="shared" si="1"/>
        <v>-12.565410224694091</v>
      </c>
    </row>
    <row r="41" spans="1:7" ht="12.75" customHeight="1" x14ac:dyDescent="0.2">
      <c r="A41" s="53" t="s">
        <v>69</v>
      </c>
      <c r="B41" s="84">
        <v>8.2299550000000004</v>
      </c>
      <c r="C41" s="84">
        <v>8.1500400000000006</v>
      </c>
      <c r="D41" s="84">
        <v>8.5277790000000007</v>
      </c>
      <c r="E41" s="84">
        <v>52.212184000000001</v>
      </c>
      <c r="F41" s="84">
        <v>54.139747999999997</v>
      </c>
      <c r="G41" s="85">
        <f t="shared" si="1"/>
        <v>-3.5603490433682765</v>
      </c>
    </row>
    <row r="42" spans="1:7" ht="12.75" customHeight="1" x14ac:dyDescent="0.2">
      <c r="A42" s="53" t="s">
        <v>70</v>
      </c>
      <c r="B42" s="84">
        <v>1.944242</v>
      </c>
      <c r="C42" s="84">
        <v>1.941052</v>
      </c>
      <c r="D42" s="84">
        <v>2.3461370000000001</v>
      </c>
      <c r="E42" s="84">
        <v>12.103823999999999</v>
      </c>
      <c r="F42" s="84">
        <v>8.3473430000000004</v>
      </c>
      <c r="G42" s="85">
        <f t="shared" si="1"/>
        <v>45.002116242258154</v>
      </c>
    </row>
    <row r="43" spans="1:7" ht="12.75" customHeight="1" x14ac:dyDescent="0.2">
      <c r="A43" s="56" t="s">
        <v>71</v>
      </c>
      <c r="B43" s="84">
        <f>B8-B10</f>
        <v>129.86910499999999</v>
      </c>
      <c r="C43" s="84">
        <f>C8-C10</f>
        <v>126.99429299999997</v>
      </c>
      <c r="D43" s="84">
        <f>D8-D10</f>
        <v>206.59827300000006</v>
      </c>
      <c r="E43" s="84">
        <f>E8-E10</f>
        <v>851.23978600000009</v>
      </c>
      <c r="F43" s="84">
        <f>F8-F10</f>
        <v>889.80201800000032</v>
      </c>
      <c r="G43" s="85">
        <f t="shared" si="1"/>
        <v>-4.3337991170975556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50.286760000000001</v>
      </c>
      <c r="C45" s="84">
        <v>49.204455000000003</v>
      </c>
      <c r="D45" s="84">
        <v>97.601389999999995</v>
      </c>
      <c r="E45" s="84">
        <v>320.20690999999999</v>
      </c>
      <c r="F45" s="84">
        <v>426.612571</v>
      </c>
      <c r="G45" s="85">
        <f>IF(AND(F45&gt;0,E45&gt;0),(E45/F45%)-100,"x  ")</f>
        <v>-24.94198910983333</v>
      </c>
    </row>
    <row r="46" spans="1:7" ht="12.75" customHeight="1" x14ac:dyDescent="0.2">
      <c r="A46" s="54" t="s">
        <v>73</v>
      </c>
      <c r="B46" s="84">
        <v>15.427820000000001</v>
      </c>
      <c r="C46" s="84">
        <v>14.625999999999999</v>
      </c>
      <c r="D46" s="84">
        <v>38.693012000000003</v>
      </c>
      <c r="E46" s="84">
        <v>145.38730799999999</v>
      </c>
      <c r="F46" s="84">
        <v>127.832204</v>
      </c>
      <c r="G46" s="85">
        <f>IF(AND(F46&gt;0,E46&gt;0),(E46/F46%)-100,"x  ")</f>
        <v>13.732927580596197</v>
      </c>
    </row>
    <row r="47" spans="1:7" ht="12.75" customHeight="1" x14ac:dyDescent="0.2">
      <c r="A47" s="54" t="s">
        <v>74</v>
      </c>
      <c r="B47" s="84">
        <v>46.902653000000001</v>
      </c>
      <c r="C47" s="84">
        <v>45.366385000000001</v>
      </c>
      <c r="D47" s="84">
        <v>54.034973999999998</v>
      </c>
      <c r="E47" s="84">
        <v>278.22130299999998</v>
      </c>
      <c r="F47" s="84">
        <v>237.45110500000001</v>
      </c>
      <c r="G47" s="85">
        <f>IF(AND(F47&gt;0,E47&gt;0),(E47/F47%)-100,"x  ")</f>
        <v>17.169933995464021</v>
      </c>
    </row>
    <row r="48" spans="1:7" ht="12.75" customHeight="1" x14ac:dyDescent="0.2">
      <c r="A48" s="54" t="s">
        <v>75</v>
      </c>
      <c r="B48" s="84">
        <v>11.134767999999999</v>
      </c>
      <c r="C48" s="84">
        <v>11.644041</v>
      </c>
      <c r="D48" s="84">
        <v>11.368061000000001</v>
      </c>
      <c r="E48" s="84">
        <v>68.826267000000001</v>
      </c>
      <c r="F48" s="84">
        <v>64.991253999999998</v>
      </c>
      <c r="G48" s="85">
        <f>IF(AND(F48&gt;0,E48&gt;0),(E48/F48%)-100,"x  ")</f>
        <v>5.9008139772160746</v>
      </c>
    </row>
    <row r="49" spans="1:7" ht="12.75" customHeight="1" x14ac:dyDescent="0.2">
      <c r="A49" s="55" t="s">
        <v>76</v>
      </c>
      <c r="B49" s="84">
        <v>7.0302110000000004</v>
      </c>
      <c r="C49" s="84">
        <v>25.337709</v>
      </c>
      <c r="D49" s="84">
        <v>11.604696000000001</v>
      </c>
      <c r="E49" s="84">
        <v>67.645347999999998</v>
      </c>
      <c r="F49" s="84">
        <v>143.068817</v>
      </c>
      <c r="G49" s="85">
        <f>IF(AND(F49&gt;0,E49&gt;0),(E49/F49%)-100,"x  ")</f>
        <v>-52.718314571651213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0.39557900000000001</v>
      </c>
      <c r="C51" s="84">
        <v>0.88593599999999995</v>
      </c>
      <c r="D51" s="84">
        <v>0.43862400000000001</v>
      </c>
      <c r="E51" s="84">
        <v>2.8541949999999998</v>
      </c>
      <c r="F51" s="84">
        <v>2.7406990000000002</v>
      </c>
      <c r="G51" s="85">
        <f>IF(AND(F51&gt;0,E51&gt;0),(E51/F51%)-100,"x  ")</f>
        <v>4.1411333386117803</v>
      </c>
    </row>
    <row r="52" spans="1:7" ht="12.75" customHeight="1" x14ac:dyDescent="0.2">
      <c r="A52" s="56" t="s">
        <v>118</v>
      </c>
      <c r="B52" s="84">
        <v>0.55909500000000001</v>
      </c>
      <c r="C52" s="84">
        <v>0.380305</v>
      </c>
      <c r="D52" s="84">
        <v>0.27476</v>
      </c>
      <c r="E52" s="84">
        <v>3.358962</v>
      </c>
      <c r="F52" s="84">
        <v>3.4501580000000001</v>
      </c>
      <c r="G52" s="85">
        <f>IF(AND(F52&gt;0,E52&gt;0),(E52/F52%)-100,"x  ")</f>
        <v>-2.643241266052172</v>
      </c>
    </row>
    <row r="53" spans="1:7" ht="12.75" customHeight="1" x14ac:dyDescent="0.2">
      <c r="A53" s="56" t="s">
        <v>78</v>
      </c>
      <c r="B53" s="84">
        <v>2.1497739999999999</v>
      </c>
      <c r="C53" s="84">
        <v>3.190096</v>
      </c>
      <c r="D53" s="84">
        <v>4.4937250000000004</v>
      </c>
      <c r="E53" s="84">
        <v>18.245704</v>
      </c>
      <c r="F53" s="84">
        <v>27.385397000000001</v>
      </c>
      <c r="G53" s="85">
        <f>IF(AND(F53&gt;0,E53&gt;0),(E53/F53%)-100,"x  ")</f>
        <v>-33.374330852315197</v>
      </c>
    </row>
    <row r="54" spans="1:7" ht="12.75" customHeight="1" x14ac:dyDescent="0.2">
      <c r="A54" s="57" t="s">
        <v>79</v>
      </c>
      <c r="B54" s="84">
        <v>163.574792</v>
      </c>
      <c r="C54" s="84">
        <v>177.04844800000001</v>
      </c>
      <c r="D54" s="84">
        <v>162.88289800000001</v>
      </c>
      <c r="E54" s="84">
        <v>1013.52244</v>
      </c>
      <c r="F54" s="84">
        <v>872.228521</v>
      </c>
      <c r="G54" s="85">
        <f>IF(AND(F54&gt;0,E54&gt;0),(E54/F54%)-100,"x  ")</f>
        <v>16.19918583240181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131.555993</v>
      </c>
      <c r="C56" s="84">
        <v>148.85329100000001</v>
      </c>
      <c r="D56" s="84">
        <v>134.30961300000001</v>
      </c>
      <c r="E56" s="84">
        <v>814.920796</v>
      </c>
      <c r="F56" s="84">
        <v>703.27191600000003</v>
      </c>
      <c r="G56" s="85">
        <f>IF(AND(F56&gt;0,E56&gt;0),(E56/F56%)-100,"x  ")</f>
        <v>15.875634652813289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111.86608099999999</v>
      </c>
      <c r="C58" s="84">
        <v>126.863214</v>
      </c>
      <c r="D58" s="84">
        <v>104.064831</v>
      </c>
      <c r="E58" s="84">
        <v>675.46833400000003</v>
      </c>
      <c r="F58" s="84">
        <v>565.54379600000004</v>
      </c>
      <c r="G58" s="85">
        <f>IF(AND(F58&gt;0,E58&gt;0),(E58/F58%)-100,"x  ")</f>
        <v>19.436962933282715</v>
      </c>
    </row>
    <row r="59" spans="1:7" ht="12.75" customHeight="1" x14ac:dyDescent="0.2">
      <c r="A59" s="51" t="s">
        <v>82</v>
      </c>
      <c r="B59" s="84">
        <v>5.1533040000000003</v>
      </c>
      <c r="C59" s="84">
        <v>6.2574500000000004</v>
      </c>
      <c r="D59" s="84">
        <v>7.6808059999999996</v>
      </c>
      <c r="E59" s="84">
        <v>39.917718000000001</v>
      </c>
      <c r="F59" s="84">
        <v>37.102440999999999</v>
      </c>
      <c r="G59" s="85">
        <f>IF(AND(F59&gt;0,E59&gt;0),(E59/F59%)-100,"x  ")</f>
        <v>7.5878484652802314</v>
      </c>
    </row>
    <row r="60" spans="1:7" ht="12.75" customHeight="1" x14ac:dyDescent="0.2">
      <c r="A60" s="50" t="s">
        <v>119</v>
      </c>
      <c r="B60" s="90">
        <v>29.800293</v>
      </c>
      <c r="C60" s="84">
        <v>26.120450999999999</v>
      </c>
      <c r="D60" s="84">
        <v>27.497921999999999</v>
      </c>
      <c r="E60" s="84">
        <v>188.08329800000001</v>
      </c>
      <c r="F60" s="84">
        <v>153.61301499999999</v>
      </c>
      <c r="G60" s="85">
        <f>IF(AND(F60&gt;0,E60&gt;0),(E60/F60%)-100,"x  ")</f>
        <v>22.439689110978009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3.6803780000000001</v>
      </c>
      <c r="C62" s="84">
        <v>4.8604810000000001</v>
      </c>
      <c r="D62" s="84">
        <v>4.867648</v>
      </c>
      <c r="E62" s="84">
        <v>31.593046000000001</v>
      </c>
      <c r="F62" s="84">
        <v>44.277374000000002</v>
      </c>
      <c r="G62" s="85">
        <f>IF(AND(F62&gt;0,E62&gt;0),(E62/F62%)-100,"x  ")</f>
        <v>-28.647426109777882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765.72498499999995</v>
      </c>
      <c r="C64" s="84">
        <v>386.86164300000002</v>
      </c>
      <c r="D64" s="84">
        <v>407.552909</v>
      </c>
      <c r="E64" s="84">
        <v>2822.6840860000002</v>
      </c>
      <c r="F64" s="84">
        <v>2277.6644569999999</v>
      </c>
      <c r="G64" s="85">
        <f>IF(AND(F64&gt;0,E64&gt;0),(E64/F64%)-100,"x  ")</f>
        <v>23.928881505130335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48.439273</v>
      </c>
      <c r="C66" s="84">
        <v>51.970247000000001</v>
      </c>
      <c r="D66" s="84">
        <v>51.372802</v>
      </c>
      <c r="E66" s="84">
        <v>319.29303099999998</v>
      </c>
      <c r="F66" s="84">
        <v>269.47807699999998</v>
      </c>
      <c r="G66" s="85">
        <f t="shared" ref="G66:G71" si="2">IF(AND(F66&gt;0,E66&gt;0),(E66/F66%)-100,"x  ")</f>
        <v>18.485716743481134</v>
      </c>
    </row>
    <row r="67" spans="1:7" ht="12.75" customHeight="1" x14ac:dyDescent="0.2">
      <c r="A67" s="56" t="s">
        <v>177</v>
      </c>
      <c r="B67" s="84">
        <v>599.507386</v>
      </c>
      <c r="C67" s="84">
        <v>253.38184899999999</v>
      </c>
      <c r="D67" s="84">
        <v>266.87002799999999</v>
      </c>
      <c r="E67" s="84">
        <v>1946.9451750000001</v>
      </c>
      <c r="F67" s="84">
        <v>1481.211597</v>
      </c>
      <c r="G67" s="85">
        <f t="shared" si="2"/>
        <v>31.442744503437751</v>
      </c>
    </row>
    <row r="68" spans="1:7" ht="12.75" customHeight="1" x14ac:dyDescent="0.2">
      <c r="A68" s="56" t="s">
        <v>86</v>
      </c>
      <c r="B68" s="84">
        <v>60.969095000000003</v>
      </c>
      <c r="C68" s="84">
        <v>30.316928999999998</v>
      </c>
      <c r="D68" s="84">
        <v>29.811529</v>
      </c>
      <c r="E68" s="84">
        <v>220.21974599999999</v>
      </c>
      <c r="F68" s="84">
        <v>161.99768700000001</v>
      </c>
      <c r="G68" s="85">
        <f t="shared" si="2"/>
        <v>35.940055736721717</v>
      </c>
    </row>
    <row r="69" spans="1:7" ht="12.75" customHeight="1" x14ac:dyDescent="0.2">
      <c r="A69" s="56" t="s">
        <v>133</v>
      </c>
      <c r="B69" s="84">
        <v>12.958344</v>
      </c>
      <c r="C69" s="84">
        <v>12.020686</v>
      </c>
      <c r="D69" s="84">
        <v>12.122277</v>
      </c>
      <c r="E69" s="84">
        <v>77.306487000000004</v>
      </c>
      <c r="F69" s="84">
        <v>83.822391999999994</v>
      </c>
      <c r="G69" s="85">
        <f t="shared" si="2"/>
        <v>-7.7734658299896608</v>
      </c>
    </row>
    <row r="70" spans="1:7" ht="12.75" customHeight="1" x14ac:dyDescent="0.2">
      <c r="A70" s="58" t="s">
        <v>134</v>
      </c>
      <c r="B70" s="84">
        <v>4.8095169999999996</v>
      </c>
      <c r="C70" s="84">
        <v>3.7706559999999998</v>
      </c>
      <c r="D70" s="84">
        <v>2.8878430000000002</v>
      </c>
      <c r="E70" s="84">
        <v>22.642731999999999</v>
      </c>
      <c r="F70" s="84">
        <v>20.671714999999999</v>
      </c>
      <c r="G70" s="85">
        <f t="shared" si="2"/>
        <v>9.534849914484596</v>
      </c>
    </row>
    <row r="71" spans="1:7" ht="12.75" customHeight="1" x14ac:dyDescent="0.2">
      <c r="A71" s="59" t="s">
        <v>87</v>
      </c>
      <c r="B71" s="84">
        <v>5.6978220000000004</v>
      </c>
      <c r="C71" s="84">
        <v>6.1271100000000001</v>
      </c>
      <c r="D71" s="84">
        <v>7.6321519999999996</v>
      </c>
      <c r="E71" s="84">
        <v>35.284424000000001</v>
      </c>
      <c r="F71" s="84">
        <v>40.820120000000003</v>
      </c>
      <c r="G71" s="85">
        <f t="shared" si="2"/>
        <v>-13.56119482255319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3.204434</v>
      </c>
      <c r="C73" s="84">
        <v>3.7393010000000002</v>
      </c>
      <c r="D73" s="84">
        <v>4.013388</v>
      </c>
      <c r="E73" s="84">
        <v>19.259694</v>
      </c>
      <c r="F73" s="84">
        <v>23.686136999999999</v>
      </c>
      <c r="G73" s="85">
        <f>IF(AND(F73&gt;0,E73&gt;0),(E73/F73%)-100,"x  ")</f>
        <v>-18.687905925731997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3.4105999999999997E-2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2109.648357</v>
      </c>
      <c r="C75" s="87">
        <v>1684.7416929999999</v>
      </c>
      <c r="D75" s="87">
        <v>1761.9757629999999</v>
      </c>
      <c r="E75" s="87">
        <v>10608.159819</v>
      </c>
      <c r="F75" s="87">
        <v>10116.101076000001</v>
      </c>
      <c r="G75" s="88">
        <f>IF(AND(F75&gt;0,E75&gt;0),(E75/F75%)-100,"x  ")</f>
        <v>4.8641145368484615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0" sqref="B40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10608.159819</v>
      </c>
      <c r="C8" s="94"/>
      <c r="D8" s="93">
        <v>10116.101076000001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2016</v>
      </c>
      <c r="C9" s="20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1935.591304</v>
      </c>
      <c r="C10" s="95">
        <f t="shared" ref="C10:C24" si="0">IF(B$8&gt;0,B10/B$8*100,0)</f>
        <v>18.246249462920161</v>
      </c>
      <c r="D10" s="96">
        <v>1468.3348599999999</v>
      </c>
      <c r="E10" s="95">
        <f t="shared" ref="E10:E24" si="1">IF(D$8&gt;0,D10/D$8*100,0)</f>
        <v>14.514829863489195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1048.645655</v>
      </c>
      <c r="C11" s="97">
        <f t="shared" si="0"/>
        <v>9.8852739107662941</v>
      </c>
      <c r="D11" s="96">
        <v>1272.694489</v>
      </c>
      <c r="E11" s="95">
        <f t="shared" si="1"/>
        <v>12.580879525011973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675.46833400000003</v>
      </c>
      <c r="C12" s="97">
        <f t="shared" si="0"/>
        <v>6.3674411540273574</v>
      </c>
      <c r="D12" s="96">
        <v>565.54379600000004</v>
      </c>
      <c r="E12" s="95">
        <f t="shared" si="1"/>
        <v>5.590531290179845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173</v>
      </c>
      <c r="B13" s="92">
        <v>643.10317599999996</v>
      </c>
      <c r="C13" s="97">
        <f t="shared" si="0"/>
        <v>6.0623443365564169</v>
      </c>
      <c r="D13" s="96">
        <v>455.44717700000001</v>
      </c>
      <c r="E13" s="95">
        <f t="shared" si="1"/>
        <v>4.5022007350295077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63</v>
      </c>
      <c r="B14" s="92">
        <v>627.02283399999999</v>
      </c>
      <c r="C14" s="97">
        <f t="shared" si="0"/>
        <v>5.9107596859255045</v>
      </c>
      <c r="D14" s="96">
        <v>646.97419000000002</v>
      </c>
      <c r="E14" s="95">
        <f t="shared" si="1"/>
        <v>6.3954895778465231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2">
        <v>618.26324299999999</v>
      </c>
      <c r="C15" s="97">
        <f t="shared" si="0"/>
        <v>5.8281856000382337</v>
      </c>
      <c r="D15" s="96">
        <v>562.59431099999995</v>
      </c>
      <c r="E15" s="95">
        <f t="shared" si="1"/>
        <v>5.5613749484446124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495.66389700000002</v>
      </c>
      <c r="C16" s="97">
        <f t="shared" si="0"/>
        <v>4.6724776535910522</v>
      </c>
      <c r="D16" s="96">
        <v>461.90475900000001</v>
      </c>
      <c r="E16" s="95">
        <f t="shared" si="1"/>
        <v>4.5660354273826744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2">
        <v>388.31478399999997</v>
      </c>
      <c r="C17" s="97">
        <f t="shared" si="0"/>
        <v>3.6605291645823379</v>
      </c>
      <c r="D17" s="96">
        <v>370.97465699999998</v>
      </c>
      <c r="E17" s="95">
        <f t="shared" si="1"/>
        <v>3.6671703279054899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379.02871900000002</v>
      </c>
      <c r="C18" s="97">
        <f t="shared" si="0"/>
        <v>3.5729921632697454</v>
      </c>
      <c r="D18" s="96">
        <v>362.376014</v>
      </c>
      <c r="E18" s="95">
        <f t="shared" si="1"/>
        <v>3.5821707521262409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338.40626400000002</v>
      </c>
      <c r="C19" s="97">
        <f t="shared" si="0"/>
        <v>3.1900562375944728</v>
      </c>
      <c r="D19" s="96">
        <v>333.39648899999997</v>
      </c>
      <c r="E19" s="95">
        <f t="shared" si="1"/>
        <v>3.2957014416450257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72</v>
      </c>
      <c r="B20" s="92">
        <v>320.20690999999999</v>
      </c>
      <c r="C20" s="97">
        <f t="shared" si="0"/>
        <v>3.0184962845910905</v>
      </c>
      <c r="D20" s="96">
        <v>426.612571</v>
      </c>
      <c r="E20" s="95">
        <f t="shared" si="1"/>
        <v>4.21716398239752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74</v>
      </c>
      <c r="B21" s="92">
        <v>278.22130299999998</v>
      </c>
      <c r="C21" s="97">
        <f t="shared" si="0"/>
        <v>2.6227103262686993</v>
      </c>
      <c r="D21" s="96">
        <v>237.45110500000001</v>
      </c>
      <c r="E21" s="95">
        <f t="shared" si="1"/>
        <v>2.3472591190626018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2">
        <v>240.65107499999999</v>
      </c>
      <c r="C22" s="97">
        <f t="shared" si="0"/>
        <v>2.2685468460700986</v>
      </c>
      <c r="D22" s="96">
        <v>321.39759099999998</v>
      </c>
      <c r="E22" s="95">
        <f t="shared" si="1"/>
        <v>3.177089558372459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86</v>
      </c>
      <c r="B23" s="92">
        <v>220.21974599999999</v>
      </c>
      <c r="C23" s="97">
        <f t="shared" si="0"/>
        <v>2.0759467217449918</v>
      </c>
      <c r="D23" s="96">
        <v>161.99768700000001</v>
      </c>
      <c r="E23" s="95">
        <f t="shared" si="1"/>
        <v>1.6013846222269597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52</v>
      </c>
      <c r="B24" s="92">
        <v>182.18718899999999</v>
      </c>
      <c r="C24" s="97">
        <f t="shared" si="0"/>
        <v>1.717425002154372</v>
      </c>
      <c r="D24" s="96">
        <v>169.99920299999999</v>
      </c>
      <c r="E24" s="95">
        <f t="shared" si="1"/>
        <v>1.6804814594361412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2217.1653859999988</v>
      </c>
      <c r="C26" s="97">
        <f>IF(B$8&gt;0,B26/B$8*100,0)</f>
        <v>20.900565449899155</v>
      </c>
      <c r="D26" s="96">
        <f>D8-(SUM(D10:D24))</f>
        <v>2298.4021770000008</v>
      </c>
      <c r="E26" s="95">
        <f>IF(D$8&gt;0,D26/D$8*100,0)</f>
        <v>22.720237369443229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2016</v>
      </c>
      <c r="C33" s="6">
        <v>2015</v>
      </c>
      <c r="D33" s="6">
        <v>2014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1650.878639</v>
      </c>
      <c r="C34" s="98">
        <v>1649.5537300000001</v>
      </c>
      <c r="D34" s="98">
        <v>1704.05313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1708.6447639999999</v>
      </c>
      <c r="C35" s="98">
        <v>1590.267754</v>
      </c>
      <c r="D35" s="98">
        <v>1656.4835559999999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1692.2706029999999</v>
      </c>
      <c r="C36" s="98">
        <v>1866.664209</v>
      </c>
      <c r="D36" s="98">
        <v>1558.398598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2109.648357</v>
      </c>
      <c r="C37" s="98">
        <v>1582.7983959999999</v>
      </c>
      <c r="D37" s="98">
        <v>1654.603881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1684.7416929999999</v>
      </c>
      <c r="C38" s="98">
        <v>1639.9235309999999</v>
      </c>
      <c r="D38" s="98">
        <v>1614.2663990000001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1761.9757629999999</v>
      </c>
      <c r="C39" s="98">
        <v>1786.893456</v>
      </c>
      <c r="D39" s="98">
        <v>1683.9363760000001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1635.183123</v>
      </c>
      <c r="D40" s="98">
        <v>1634.249245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1655.4041050000001</v>
      </c>
      <c r="D41" s="98">
        <v>1742.811085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1662.6062099999999</v>
      </c>
      <c r="D42" s="98">
        <v>1716.6461650000001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1913.1086989999999</v>
      </c>
      <c r="D43" s="98">
        <v>1858.7692079999999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1984.9380759999999</v>
      </c>
      <c r="D44" s="98">
        <v>1664.745439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1501.6238049999999</v>
      </c>
      <c r="D45" s="98">
        <v>1474.0005000000001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2019-08-08T15:11:58Z</cp:lastPrinted>
  <dcterms:created xsi:type="dcterms:W3CDTF">2012-03-28T07:56:08Z</dcterms:created>
  <dcterms:modified xsi:type="dcterms:W3CDTF">2019-08-20T09:55:53Z</dcterms:modified>
  <cp:category>LIS-Bericht</cp:category>
</cp:coreProperties>
</file>