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G43" i="10" s="1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1" i="5"/>
  <c r="G49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0" i="5"/>
  <c r="G28" i="5"/>
  <c r="G27" i="5"/>
  <c r="G26" i="5"/>
  <c r="G24" i="5"/>
  <c r="G23" i="5"/>
  <c r="G21" i="5"/>
  <c r="G19" i="5"/>
  <c r="G17" i="5"/>
  <c r="G16" i="5"/>
  <c r="G15" i="5"/>
  <c r="G14" i="5"/>
  <c r="G13" i="5"/>
  <c r="G11" i="5"/>
  <c r="G10" i="5"/>
  <c r="G8" i="5"/>
  <c r="G32" i="10" l="1"/>
  <c r="G12" i="10"/>
</calcChain>
</file>

<file path=xl/sharedStrings.xml><?xml version="1.0" encoding="utf-8"?>
<sst xmlns="http://schemas.openxmlformats.org/spreadsheetml/2006/main" count="221" uniqueCount="180">
  <si>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</si>
  <si>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</si>
  <si>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</si>
  <si>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</si>
  <si>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</si>
  <si>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</si>
  <si>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</si>
  <si>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</si>
  <si>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</si>
  <si>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</si>
  <si>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</si>
  <si>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</si>
  <si>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</si>
  <si>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</si>
  <si>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</si>
  <si>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</si>
  <si>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</si>
  <si>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</si>
  <si>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</si>
  <si>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</si>
  <si>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</si>
  <si>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</si>
  <si>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</si>
  <si>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</si>
  <si>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</si>
  <si>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</si>
  <si>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</si>
  <si>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</si>
  <si>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</si>
  <si>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</si>
  <si>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</si>
  <si>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</si>
  <si>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</si>
  <si>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</si>
  <si>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</si>
  <si>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</si>
  <si>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</si>
  <si>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</si>
  <si>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</si>
  <si>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</si>
  <si>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</si>
  <si>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</si>
  <si>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</si>
  <si>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</si>
  <si>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</si>
  <si>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</si>
  <si>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</si>
  <si>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</si>
  <si>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</si>
  <si>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</si>
  <si>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</si>
  <si>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</si>
  <si>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</si>
  <si>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</si>
  <si>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</si>
  <si>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</si>
  <si>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</si>
  <si>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</si>
  <si>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</si>
  <si>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</si>
  <si>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</si>
  <si>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</si>
  <si>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</si>
  <si>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</si>
  <si>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</si>
  <si>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</si>
  <si>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</si>
  <si>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</si>
  <si>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</si>
  <si>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</si>
  <si>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</si>
  <si>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</si>
  <si>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</si>
  <si>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</si>
  <si>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</si>
  <si>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</si>
  <si>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</si>
  <si>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</si>
  <si>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</si>
  <si>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</si>
  <si>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</si>
  <si>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</si>
  <si>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</si>
  <si>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</si>
  <si>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</si>
  <si>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</si>
  <si>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</si>
  <si>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</si>
  <si>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</si>
  <si>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</si>
  <si>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</si>
  <si>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</si>
  <si>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</si>
  <si>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</si>
  <si>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</si>
  <si>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</si>
  <si>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</si>
  <si>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</si>
  <si>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</si>
  <si>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</si>
  <si>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</si>
  <si>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</si>
  <si>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</si>
  <si>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</si>
  <si>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</si>
  <si>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</si>
  <si>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</si>
  <si>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</si>
  <si>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</si>
  <si>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</si>
  <si>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</si>
  <si>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</si>
  <si>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</si>
  <si>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</si>
  <si>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</si>
  <si>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</si>
  <si>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</si>
  <si>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</si>
  <si>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</si>
  <si>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</si>
  <si>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</si>
  <si>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</si>
  <si>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</si>
  <si>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</si>
  <si>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</si>
  <si>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</si>
  <si>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</si>
  <si>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</si>
  <si>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</si>
  <si>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</si>
  <si>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</si>
  <si>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</si>
  <si>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</si>
  <si>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</si>
  <si>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</si>
  <si>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</si>
  <si>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</si>
  <si>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</si>
  <si>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</si>
  <si>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</si>
  <si>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</si>
  <si>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</si>
  <si>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</si>
  <si>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</si>
  <si>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</si>
  <si>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</si>
  <si>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</si>
  <si>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</si>
  <si>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</si>
  <si>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</si>
  <si>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</si>
  <si>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</si>
  <si>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</si>
  <si>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</si>
  <si>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</si>
  <si>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</si>
  <si>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</si>
  <si>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</si>
  <si>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</si>
  <si>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</si>
  <si>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Kennziffer: G III 3 - vj 2/17 SH</t>
  </si>
  <si>
    <t>2. Quartal 2017</t>
  </si>
  <si>
    <t xml:space="preserve">© Statistisches Amt für Hamburg und Schleswig-Holstein, Hamburg 2019 
Auszugsweise Vervielfältigung und Verbreitung mit Quellenangabe gestattet.        </t>
  </si>
  <si>
    <t>Januar - Juni</t>
  </si>
  <si>
    <r>
      <t>2017</t>
    </r>
    <r>
      <rPr>
        <vertAlign val="superscript"/>
        <sz val="9"/>
        <rFont val="Arial"/>
        <family val="2"/>
      </rPr>
      <t>a</t>
    </r>
  </si>
  <si>
    <r>
      <t>2016</t>
    </r>
    <r>
      <rPr>
        <vertAlign val="superscript"/>
        <sz val="9"/>
        <rFont val="Arial"/>
        <family val="2"/>
      </rPr>
      <t>a</t>
    </r>
  </si>
  <si>
    <r>
      <t>2017</t>
    </r>
    <r>
      <rPr>
        <vertAlign val="superscript"/>
        <sz val="9"/>
        <color theme="1"/>
        <rFont val="Arial"/>
        <family val="2"/>
      </rPr>
      <t>a</t>
    </r>
  </si>
  <si>
    <r>
      <t>2016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</si>
  <si>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</si>
  <si>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Einfuhr des Landes Schleswig-Holstein 2015 bis 2017 im Monatsvergleich</t>
  </si>
  <si>
    <t>Januar - Juni 2017</t>
  </si>
  <si>
    <t>China, Volksrepublik</t>
  </si>
  <si>
    <t>Verein.Staaten (USA)</t>
  </si>
  <si>
    <t>Vereinigt.Königreich</t>
  </si>
  <si>
    <t>Frankreich</t>
  </si>
  <si>
    <t>Tschechische Republ.</t>
  </si>
  <si>
    <t xml:space="preserve">2. Einfuhr des Landes Schleswig-Holstein in 2015 bis 2017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</si>
  <si>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</si>
  <si>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</si>
  <si>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21.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</si>
</sst>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_-* #,##0.00\ [$€]_-;\-* #,##0.00\ [$€]_-;_-* &quot;-&quot;??\ [$€]_-;_-@_-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\r\ ###\ ##0&quot;  &quot;;\r\ \-\ ###\ ##0&quot;  &quot;;\r\ &quot;-  &quot;"/>
    <numFmt numFmtId="171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5">
    <xf numFmtId="0" fontId="0" fillId="0" borderId="0"/>
    <xf numFmtId="0" fontId="21" fillId="0" borderId="0"/>
    <xf numFmtId="165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16" fillId="2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0" fillId="0" borderId="0" xfId="0" quotePrefix="1" applyFont="1" applyAlignment="1">
      <alignment horizontal="right"/>
    </xf>
    <xf numFmtId="0" fontId="17" fillId="2" borderId="11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4" fillId="0" borderId="19" xfId="0" applyNumberFormat="1" applyFont="1" applyBorder="1"/>
    <xf numFmtId="166" fontId="24" fillId="0" borderId="20" xfId="0" applyNumberFormat="1" applyFont="1" applyBorder="1"/>
    <xf numFmtId="167" fontId="24" fillId="0" borderId="20" xfId="0" applyNumberFormat="1" applyFont="1" applyBorder="1"/>
    <xf numFmtId="0" fontId="16" fillId="2" borderId="21" xfId="0" quotePrefix="1" applyFont="1" applyFill="1" applyBorder="1" applyAlignment="1">
      <alignment horizontal="center" vertical="center"/>
    </xf>
    <xf numFmtId="166" fontId="17" fillId="0" borderId="0" xfId="0" applyNumberFormat="1" applyFont="1"/>
    <xf numFmtId="166" fontId="24" fillId="0" borderId="24" xfId="0" applyNumberFormat="1" applyFont="1" applyBorder="1"/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66" fontId="5" fillId="0" borderId="0" xfId="0" applyNumberFormat="1" applyFont="1"/>
    <xf numFmtId="170" fontId="16" fillId="0" borderId="0" xfId="0" applyNumberFormat="1" applyFont="1"/>
    <xf numFmtId="171" fontId="16" fillId="0" borderId="0" xfId="0" applyNumberFormat="1" applyFont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17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13" xfId="0" applyFont="1" applyFill="1" applyBorder="1" applyAlignment="1"/>
    <xf numFmtId="0" fontId="17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indent="1"/>
    </xf>
    <xf numFmtId="0" fontId="16" fillId="2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left" vertical="center" indent="1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/>
    <xf numFmtId="0" fontId="16" fillId="2" borderId="2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Euro" xfId="2"/>
    <cellStyle name="Hyperlink" xfId="4" builtinId="8"/>
    <cellStyle name="Standard" xfId="0" builtinId="0"/>
    <cellStyle name="Standard 2" xfId="1"/>
    <cellStyle name="Standard 3 2" xfId="3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Schweden</c:v>
                </c:pt>
                <c:pt idx="4">
                  <c:v>Niederlande</c:v>
                </c:pt>
                <c:pt idx="5">
                  <c:v>Vereinigt.Königreich</c:v>
                </c:pt>
                <c:pt idx="6">
                  <c:v>Polen</c:v>
                </c:pt>
                <c:pt idx="7">
                  <c:v>Frankreich</c:v>
                </c:pt>
                <c:pt idx="8">
                  <c:v>Italien</c:v>
                </c:pt>
                <c:pt idx="9">
                  <c:v>Belgien</c:v>
                </c:pt>
                <c:pt idx="10">
                  <c:v>Schweiz</c:v>
                </c:pt>
                <c:pt idx="11">
                  <c:v>Finnland</c:v>
                </c:pt>
                <c:pt idx="12">
                  <c:v>Japan</c:v>
                </c:pt>
                <c:pt idx="13">
                  <c:v>Norwegen</c:v>
                </c:pt>
                <c:pt idx="14">
                  <c:v>Tschechische Republ.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1441.09285</c:v>
                </c:pt>
                <c:pt idx="1">
                  <c:v>1078.1159540000001</c:v>
                </c:pt>
                <c:pt idx="2">
                  <c:v>753.382926</c:v>
                </c:pt>
                <c:pt idx="3">
                  <c:v>684.71349099999998</c:v>
                </c:pt>
                <c:pt idx="4">
                  <c:v>667.94060400000001</c:v>
                </c:pt>
                <c:pt idx="5">
                  <c:v>612.25383299999999</c:v>
                </c:pt>
                <c:pt idx="6">
                  <c:v>529.31023000000005</c:v>
                </c:pt>
                <c:pt idx="7">
                  <c:v>410.87419</c:v>
                </c:pt>
                <c:pt idx="8">
                  <c:v>402.66678200000001</c:v>
                </c:pt>
                <c:pt idx="9">
                  <c:v>356.65134799999998</c:v>
                </c:pt>
                <c:pt idx="10">
                  <c:v>254.871613</c:v>
                </c:pt>
                <c:pt idx="11">
                  <c:v>245.35672099999999</c:v>
                </c:pt>
                <c:pt idx="12">
                  <c:v>236.83880400000001</c:v>
                </c:pt>
                <c:pt idx="13">
                  <c:v>189.55875700000001</c:v>
                </c:pt>
                <c:pt idx="14">
                  <c:v>186.30385200000001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Verein.Staaten (USA)</c:v>
                </c:pt>
                <c:pt idx="3">
                  <c:v>Schweden</c:v>
                </c:pt>
                <c:pt idx="4">
                  <c:v>Niederlande</c:v>
                </c:pt>
                <c:pt idx="5">
                  <c:v>Vereinigt.Königreich</c:v>
                </c:pt>
                <c:pt idx="6">
                  <c:v>Polen</c:v>
                </c:pt>
                <c:pt idx="7">
                  <c:v>Frankreich</c:v>
                </c:pt>
                <c:pt idx="8">
                  <c:v>Italien</c:v>
                </c:pt>
                <c:pt idx="9">
                  <c:v>Belgien</c:v>
                </c:pt>
                <c:pt idx="10">
                  <c:v>Schweiz</c:v>
                </c:pt>
                <c:pt idx="11">
                  <c:v>Finnland</c:v>
                </c:pt>
                <c:pt idx="12">
                  <c:v>Japan</c:v>
                </c:pt>
                <c:pt idx="13">
                  <c:v>Norwegen</c:v>
                </c:pt>
                <c:pt idx="14">
                  <c:v>Tschechische Republ.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1935.591304</c:v>
                </c:pt>
                <c:pt idx="1">
                  <c:v>1048.645655</c:v>
                </c:pt>
                <c:pt idx="2">
                  <c:v>675.46833400000003</c:v>
                </c:pt>
                <c:pt idx="3">
                  <c:v>627.02283399999999</c:v>
                </c:pt>
                <c:pt idx="4">
                  <c:v>618.26324299999999</c:v>
                </c:pt>
                <c:pt idx="5">
                  <c:v>643.10317599999996</c:v>
                </c:pt>
                <c:pt idx="6">
                  <c:v>495.66389700000002</c:v>
                </c:pt>
                <c:pt idx="7">
                  <c:v>388.31478399999997</c:v>
                </c:pt>
                <c:pt idx="8">
                  <c:v>379.02871900000002</c:v>
                </c:pt>
                <c:pt idx="9">
                  <c:v>338.40626400000002</c:v>
                </c:pt>
                <c:pt idx="10">
                  <c:v>278.22130299999998</c:v>
                </c:pt>
                <c:pt idx="11">
                  <c:v>240.65107499999999</c:v>
                </c:pt>
                <c:pt idx="12">
                  <c:v>220.21974599999999</c:v>
                </c:pt>
                <c:pt idx="13">
                  <c:v>320.20690999999999</c:v>
                </c:pt>
                <c:pt idx="14">
                  <c:v>162.97658100000001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732544"/>
        <c:axId val="41451520"/>
      </c:barChart>
      <c:catAx>
        <c:axId val="4073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451520"/>
        <c:crosses val="autoZero"/>
        <c:auto val="1"/>
        <c:lblAlgn val="ctr"/>
        <c:lblOffset val="100"/>
        <c:noMultiLvlLbl val="0"/>
      </c:catAx>
      <c:valAx>
        <c:axId val="414515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0732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T3_1!$B$34:$B$45</c:f>
              <c:numCache>
                <c:formatCode>###\ ###\ ##0"  ";\-###\ ###\ ##0"  ";"-  "</c:formatCode>
                <c:ptCount val="12"/>
                <c:pt idx="0">
                  <c:v>1687.0477860000001</c:v>
                </c:pt>
                <c:pt idx="1">
                  <c:v>1582.678306</c:v>
                </c:pt>
                <c:pt idx="2">
                  <c:v>1858.326055</c:v>
                </c:pt>
                <c:pt idx="3">
                  <c:v>1597.5562849999999</c:v>
                </c:pt>
                <c:pt idx="4">
                  <c:v>1862.559882</c:v>
                </c:pt>
                <c:pt idx="5">
                  <c:v>1747.24254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T3_1!$C$34:$C$45</c:f>
              <c:numCache>
                <c:formatCode>###\ ###\ ##0"  ";\-###\ ###\ ##0"  ";"-  "</c:formatCode>
                <c:ptCount val="12"/>
                <c:pt idx="0">
                  <c:v>1650.878639</c:v>
                </c:pt>
                <c:pt idx="1">
                  <c:v>1708.6447639999999</c:v>
                </c:pt>
                <c:pt idx="2">
                  <c:v>1692.2706029999999</c:v>
                </c:pt>
                <c:pt idx="3">
                  <c:v>2109.648357</c:v>
                </c:pt>
                <c:pt idx="4">
                  <c:v>1684.7416929999999</c:v>
                </c:pt>
                <c:pt idx="5">
                  <c:v>1761.9757629999999</c:v>
                </c:pt>
                <c:pt idx="6">
                  <c:v>1511.7262430000001</c:v>
                </c:pt>
                <c:pt idx="7">
                  <c:v>1541.385444</c:v>
                </c:pt>
                <c:pt idx="8">
                  <c:v>1838.6235160000001</c:v>
                </c:pt>
                <c:pt idx="9">
                  <c:v>1698.524071</c:v>
                </c:pt>
                <c:pt idx="10">
                  <c:v>1752.0590769999999</c:v>
                </c:pt>
                <c:pt idx="11">
                  <c:v>1834.062754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T3_1!$D$34:$D$45</c:f>
              <c:numCache>
                <c:formatCode>###\ ###\ ##0"  ";\-###\ ###\ ##0"  ";"-  "</c:formatCode>
                <c:ptCount val="12"/>
                <c:pt idx="0">
                  <c:v>1649.5537300000001</c:v>
                </c:pt>
                <c:pt idx="1">
                  <c:v>1590.267754</c:v>
                </c:pt>
                <c:pt idx="2">
                  <c:v>1866.664209</c:v>
                </c:pt>
                <c:pt idx="3">
                  <c:v>1582.7983959999999</c:v>
                </c:pt>
                <c:pt idx="4">
                  <c:v>1639.9235309999999</c:v>
                </c:pt>
                <c:pt idx="5">
                  <c:v>1786.893456</c:v>
                </c:pt>
                <c:pt idx="6">
                  <c:v>1635.183123</c:v>
                </c:pt>
                <c:pt idx="7">
                  <c:v>1655.4041050000001</c:v>
                </c:pt>
                <c:pt idx="8">
                  <c:v>1662.6062099999999</c:v>
                </c:pt>
                <c:pt idx="9">
                  <c:v>1913.1086989999999</c:v>
                </c:pt>
                <c:pt idx="10">
                  <c:v>1984.9380759999999</c:v>
                </c:pt>
                <c:pt idx="11">
                  <c:v>1501.6238049999999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84448"/>
        <c:axId val="69395200"/>
      </c:lineChart>
      <c:catAx>
        <c:axId val="6938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395200"/>
        <c:crosses val="autoZero"/>
        <c:auto val="1"/>
        <c:lblAlgn val="ctr"/>
        <c:lblOffset val="100"/>
        <c:noMultiLvlLbl val="0"/>
      </c:catAx>
      <c:valAx>
        <c:axId val="6939520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693844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123825</xdr:rowOff>
    </xdr:from>
    <xdr:to>
      <xdr:col>6</xdr:col>
      <xdr:colOff>561975</xdr:colOff>
      <xdr:row>26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104</v>
      </c>
    </row>
    <row r="4" spans="1:7" ht="20.25" x14ac:dyDescent="0.3">
      <c r="A4" s="31" t="s">
        <v>105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143</v>
      </c>
    </row>
    <row r="16" spans="1:7" ht="15" x14ac:dyDescent="0.2">
      <c r="G16" s="63" t="s">
        <v>160</v>
      </c>
    </row>
    <row r="17" spans="1:7" x14ac:dyDescent="0.2">
      <c r="G17" s="64"/>
    </row>
    <row r="18" spans="1:7" ht="37.5" customHeight="1" x14ac:dyDescent="0.5">
      <c r="G18" s="32" t="s">
        <v>129</v>
      </c>
    </row>
    <row r="19" spans="1:7" ht="37.5" customHeight="1" x14ac:dyDescent="0.5">
      <c r="G19" s="32" t="s">
        <v>128</v>
      </c>
    </row>
    <row r="20" spans="1:7" ht="37.5" x14ac:dyDescent="0.5">
      <c r="G20" s="82" t="s">
        <v>161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.75" x14ac:dyDescent="0.25">
      <c r="G22" s="79" t="s">
        <v>179</v>
      </c>
    </row>
    <row r="23" spans="1:7" ht="20.25" customHeight="1" x14ac:dyDescent="0.25">
      <c r="A23" s="101"/>
      <c r="B23" s="101"/>
      <c r="C23" s="101"/>
      <c r="D23" s="101"/>
      <c r="E23" s="101"/>
      <c r="F23" s="101"/>
      <c r="G23" s="101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x14ac:dyDescent="0.2"/>
    <row r="2" spans="1:7" s="48" customFormat="1" ht="15.75" x14ac:dyDescent="0.25">
      <c r="A2" s="109" t="s">
        <v>0</v>
      </c>
      <c r="B2" s="109"/>
      <c r="C2" s="109"/>
      <c r="D2" s="109"/>
      <c r="E2" s="109"/>
      <c r="F2" s="109"/>
      <c r="G2" s="109"/>
    </row>
    <row r="3" spans="1:7" s="48" customFormat="1" x14ac:dyDescent="0.2"/>
    <row r="4" spans="1:7" s="48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48" customFormat="1" x14ac:dyDescent="0.2">
      <c r="A5" s="106"/>
      <c r="B5" s="106"/>
      <c r="C5" s="106"/>
      <c r="D5" s="106"/>
      <c r="E5" s="106"/>
      <c r="F5" s="106"/>
      <c r="G5" s="106"/>
    </row>
    <row r="6" spans="1:7" s="48" customFormat="1" x14ac:dyDescent="0.2">
      <c r="A6" s="73" t="s">
        <v>136</v>
      </c>
      <c r="B6" s="75"/>
      <c r="C6" s="75"/>
      <c r="D6" s="75"/>
      <c r="E6" s="75"/>
      <c r="F6" s="75"/>
      <c r="G6" s="75"/>
    </row>
    <row r="7" spans="1:7" s="48" customFormat="1" ht="5.85" customHeight="1" x14ac:dyDescent="0.2">
      <c r="A7" s="73"/>
      <c r="B7" s="75"/>
      <c r="C7" s="75"/>
      <c r="D7" s="75"/>
      <c r="E7" s="75"/>
      <c r="F7" s="75"/>
      <c r="G7" s="75"/>
    </row>
    <row r="8" spans="1:7" s="48" customFormat="1" x14ac:dyDescent="0.2">
      <c r="A8" s="107" t="s">
        <v>107</v>
      </c>
      <c r="B8" s="103"/>
      <c r="C8" s="103"/>
      <c r="D8" s="103"/>
      <c r="E8" s="103"/>
      <c r="F8" s="103"/>
      <c r="G8" s="103"/>
    </row>
    <row r="9" spans="1:7" s="48" customFormat="1" x14ac:dyDescent="0.2">
      <c r="A9" s="103" t="s">
        <v>4</v>
      </c>
      <c r="B9" s="103"/>
      <c r="C9" s="103"/>
      <c r="D9" s="103"/>
      <c r="E9" s="103"/>
      <c r="F9" s="103"/>
      <c r="G9" s="103"/>
    </row>
    <row r="10" spans="1:7" s="48" customFormat="1" ht="5.85" customHeight="1" x14ac:dyDescent="0.2">
      <c r="A10" s="75"/>
      <c r="B10" s="75"/>
      <c r="C10" s="75"/>
      <c r="D10" s="75"/>
      <c r="E10" s="75"/>
      <c r="F10" s="75"/>
      <c r="G10" s="75"/>
    </row>
    <row r="11" spans="1:7" s="48" customFormat="1" x14ac:dyDescent="0.2">
      <c r="A11" s="112" t="s">
        <v>2</v>
      </c>
      <c r="B11" s="112"/>
      <c r="C11" s="112"/>
      <c r="D11" s="112"/>
      <c r="E11" s="112"/>
      <c r="F11" s="112"/>
      <c r="G11" s="112"/>
    </row>
    <row r="12" spans="1:7" s="48" customFormat="1" x14ac:dyDescent="0.2">
      <c r="A12" s="103" t="s">
        <v>3</v>
      </c>
      <c r="B12" s="103"/>
      <c r="C12" s="103"/>
      <c r="D12" s="103"/>
      <c r="E12" s="103"/>
      <c r="F12" s="103"/>
      <c r="G12" s="103"/>
    </row>
    <row r="13" spans="1:7" s="48" customFormat="1" x14ac:dyDescent="0.2">
      <c r="A13" s="75"/>
      <c r="B13" s="75"/>
      <c r="C13" s="75"/>
      <c r="D13" s="75"/>
      <c r="E13" s="75"/>
      <c r="F13" s="75"/>
      <c r="G13" s="75"/>
    </row>
    <row r="14" spans="1:7" s="48" customFormat="1" x14ac:dyDescent="0.2">
      <c r="A14" s="75"/>
      <c r="B14" s="75"/>
      <c r="C14" s="75"/>
      <c r="D14" s="75"/>
      <c r="E14" s="75"/>
      <c r="F14" s="75"/>
      <c r="G14" s="75"/>
    </row>
    <row r="15" spans="1:7" s="48" customFormat="1" ht="12.75" customHeight="1" x14ac:dyDescent="0.2">
      <c r="A15" s="107" t="s">
        <v>109</v>
      </c>
      <c r="B15" s="103"/>
      <c r="C15" s="103"/>
      <c r="D15" s="74"/>
      <c r="E15" s="74"/>
      <c r="F15" s="74"/>
      <c r="G15" s="74"/>
    </row>
    <row r="16" spans="1:7" s="48" customFormat="1" ht="5.85" customHeight="1" x14ac:dyDescent="0.2">
      <c r="A16" s="74"/>
      <c r="B16" s="76"/>
      <c r="C16" s="76"/>
      <c r="D16" s="74"/>
      <c r="E16" s="74"/>
      <c r="F16" s="74"/>
      <c r="G16" s="74"/>
    </row>
    <row r="17" spans="1:7" s="48" customFormat="1" ht="12.75" customHeight="1" x14ac:dyDescent="0.2">
      <c r="A17" s="102" t="s">
        <v>147</v>
      </c>
      <c r="B17" s="103"/>
      <c r="C17" s="103"/>
      <c r="D17" s="76"/>
      <c r="E17" s="76"/>
      <c r="F17" s="76"/>
      <c r="G17" s="76"/>
    </row>
    <row r="18" spans="1:7" s="48" customFormat="1" ht="12.75" customHeight="1" x14ac:dyDescent="0.2">
      <c r="A18" s="76" t="s">
        <v>121</v>
      </c>
      <c r="B18" s="104" t="s">
        <v>153</v>
      </c>
      <c r="C18" s="103"/>
      <c r="D18" s="76"/>
      <c r="E18" s="76"/>
      <c r="F18" s="76"/>
      <c r="G18" s="76"/>
    </row>
    <row r="19" spans="1:7" s="48" customFormat="1" ht="12.75" customHeight="1" x14ac:dyDescent="0.2">
      <c r="A19" s="76" t="s">
        <v>122</v>
      </c>
      <c r="B19" s="105" t="s">
        <v>148</v>
      </c>
      <c r="C19" s="105"/>
      <c r="D19" s="105"/>
      <c r="E19" s="76"/>
      <c r="F19" s="76"/>
      <c r="G19" s="76"/>
    </row>
    <row r="20" spans="1:7" s="48" customFormat="1" x14ac:dyDescent="0.2">
      <c r="A20" s="76"/>
      <c r="B20" s="76"/>
      <c r="C20" s="76"/>
      <c r="D20" s="76"/>
      <c r="E20" s="76"/>
      <c r="F20" s="76"/>
      <c r="G20" s="76"/>
    </row>
    <row r="21" spans="1:7" s="48" customFormat="1" ht="12.75" customHeight="1" x14ac:dyDescent="0.2">
      <c r="A21" s="107" t="s">
        <v>137</v>
      </c>
      <c r="B21" s="103"/>
      <c r="C21" s="74"/>
      <c r="D21" s="74"/>
      <c r="E21" s="74"/>
      <c r="F21" s="74"/>
      <c r="G21" s="74"/>
    </row>
    <row r="22" spans="1:7" s="48" customFormat="1" ht="5.85" customHeight="1" x14ac:dyDescent="0.2">
      <c r="A22" s="74"/>
      <c r="B22" s="76"/>
      <c r="C22" s="74"/>
      <c r="D22" s="74"/>
      <c r="E22" s="74"/>
      <c r="F22" s="74"/>
      <c r="G22" s="74"/>
    </row>
    <row r="23" spans="1:7" s="48" customFormat="1" ht="12.75" customHeight="1" x14ac:dyDescent="0.2">
      <c r="A23" s="76" t="s">
        <v>123</v>
      </c>
      <c r="B23" s="103" t="s">
        <v>124</v>
      </c>
      <c r="C23" s="103"/>
      <c r="D23" s="76"/>
      <c r="E23" s="76"/>
      <c r="F23" s="76"/>
      <c r="G23" s="76"/>
    </row>
    <row r="24" spans="1:7" s="48" customFormat="1" ht="12.75" customHeight="1" x14ac:dyDescent="0.2">
      <c r="A24" s="76" t="s">
        <v>125</v>
      </c>
      <c r="B24" s="103" t="s">
        <v>126</v>
      </c>
      <c r="C24" s="103"/>
      <c r="D24" s="76"/>
      <c r="E24" s="76"/>
      <c r="F24" s="76"/>
      <c r="G24" s="76"/>
    </row>
    <row r="25" spans="1:7" s="48" customFormat="1" ht="12.75" customHeight="1" x14ac:dyDescent="0.2">
      <c r="A25" s="76"/>
      <c r="B25" s="103"/>
      <c r="C25" s="103"/>
      <c r="D25" s="76"/>
      <c r="E25" s="76"/>
      <c r="F25" s="76"/>
      <c r="G25" s="76"/>
    </row>
    <row r="26" spans="1:7" s="48" customFormat="1" x14ac:dyDescent="0.2">
      <c r="A26" s="75"/>
      <c r="B26" s="75"/>
      <c r="C26" s="75"/>
      <c r="D26" s="75"/>
      <c r="E26" s="75"/>
      <c r="F26" s="75"/>
      <c r="G26" s="75"/>
    </row>
    <row r="27" spans="1:7" s="48" customFormat="1" x14ac:dyDescent="0.2">
      <c r="A27" s="75" t="s">
        <v>138</v>
      </c>
      <c r="B27" s="77" t="s">
        <v>139</v>
      </c>
      <c r="C27" s="75"/>
      <c r="D27" s="75"/>
      <c r="E27" s="75"/>
      <c r="F27" s="75"/>
      <c r="G27" s="75"/>
    </row>
    <row r="28" spans="1:7" s="48" customFormat="1" x14ac:dyDescent="0.2">
      <c r="A28" s="75"/>
      <c r="B28" s="75"/>
      <c r="C28" s="75"/>
      <c r="D28" s="75"/>
      <c r="E28" s="75"/>
      <c r="F28" s="75"/>
      <c r="G28" s="75"/>
    </row>
    <row r="29" spans="1:7" s="48" customFormat="1" ht="27.75" customHeight="1" x14ac:dyDescent="0.2">
      <c r="A29" s="108" t="s">
        <v>162</v>
      </c>
      <c r="B29" s="103"/>
      <c r="C29" s="103"/>
      <c r="D29" s="103"/>
      <c r="E29" s="103"/>
      <c r="F29" s="103"/>
      <c r="G29" s="103"/>
    </row>
    <row r="30" spans="1:7" s="48" customFormat="1" ht="41.85" customHeight="1" x14ac:dyDescent="0.2">
      <c r="A30" s="103" t="s">
        <v>144</v>
      </c>
      <c r="B30" s="103"/>
      <c r="C30" s="103"/>
      <c r="D30" s="103"/>
      <c r="E30" s="103"/>
      <c r="F30" s="103"/>
      <c r="G30" s="103"/>
    </row>
    <row r="31" spans="1:7" s="48" customFormat="1" x14ac:dyDescent="0.2">
      <c r="A31" s="75"/>
      <c r="B31" s="75"/>
      <c r="C31" s="75"/>
      <c r="D31" s="75"/>
      <c r="E31" s="75"/>
      <c r="F31" s="75"/>
      <c r="G31" s="75"/>
    </row>
    <row r="32" spans="1:7" s="48" customFormat="1" x14ac:dyDescent="0.2">
      <c r="A32" s="75"/>
      <c r="B32" s="75"/>
      <c r="C32" s="75"/>
      <c r="D32" s="75"/>
      <c r="E32" s="75"/>
      <c r="F32" s="75"/>
      <c r="G32" s="75"/>
    </row>
    <row r="33" spans="1:7" s="48" customFormat="1" x14ac:dyDescent="0.2">
      <c r="A33" s="75"/>
      <c r="B33" s="75"/>
      <c r="C33" s="75"/>
      <c r="D33" s="75"/>
      <c r="E33" s="75"/>
      <c r="F33" s="75"/>
      <c r="G33" s="75"/>
    </row>
    <row r="34" spans="1:7" s="48" customFormat="1" x14ac:dyDescent="0.2">
      <c r="A34" s="75"/>
      <c r="B34" s="75"/>
      <c r="C34" s="75"/>
      <c r="D34" s="75"/>
      <c r="E34" s="75"/>
      <c r="F34" s="75"/>
      <c r="G34" s="75"/>
    </row>
    <row r="35" spans="1:7" s="48" customFormat="1" x14ac:dyDescent="0.2">
      <c r="A35" s="75"/>
      <c r="B35" s="75"/>
      <c r="C35" s="75"/>
      <c r="D35" s="75"/>
      <c r="E35" s="75"/>
      <c r="F35" s="75"/>
      <c r="G35" s="75"/>
    </row>
    <row r="36" spans="1:7" s="48" customFormat="1" x14ac:dyDescent="0.2">
      <c r="A36" s="75"/>
      <c r="B36" s="75"/>
      <c r="C36" s="75"/>
      <c r="D36" s="75"/>
      <c r="E36" s="75"/>
      <c r="F36" s="75"/>
      <c r="G36" s="75"/>
    </row>
    <row r="37" spans="1:7" s="48" customFormat="1" x14ac:dyDescent="0.2">
      <c r="A37" s="75"/>
      <c r="B37" s="75"/>
      <c r="C37" s="75"/>
      <c r="D37" s="75"/>
      <c r="E37" s="75"/>
      <c r="F37" s="75"/>
      <c r="G37" s="75"/>
    </row>
    <row r="38" spans="1:7" s="48" customFormat="1" x14ac:dyDescent="0.2">
      <c r="A38" s="75"/>
      <c r="B38" s="75"/>
      <c r="C38" s="75"/>
      <c r="D38" s="75"/>
      <c r="E38" s="75"/>
      <c r="F38" s="75"/>
      <c r="G38" s="75"/>
    </row>
    <row r="39" spans="1:7" s="48" customFormat="1" x14ac:dyDescent="0.2">
      <c r="A39" s="75"/>
      <c r="B39" s="75"/>
      <c r="C39" s="75"/>
      <c r="D39" s="75"/>
      <c r="E39" s="75"/>
      <c r="F39" s="75"/>
      <c r="G39" s="75"/>
    </row>
    <row r="40" spans="1:7" s="48" customFormat="1" x14ac:dyDescent="0.2">
      <c r="A40" s="75"/>
      <c r="B40" s="75"/>
      <c r="C40" s="75"/>
      <c r="D40" s="75"/>
      <c r="E40" s="75"/>
      <c r="F40" s="75"/>
      <c r="G40" s="75"/>
    </row>
    <row r="41" spans="1:7" s="48" customFormat="1" x14ac:dyDescent="0.2">
      <c r="A41" s="106" t="s">
        <v>140</v>
      </c>
      <c r="B41" s="106"/>
      <c r="C41" s="75"/>
      <c r="D41" s="75"/>
      <c r="E41" s="75"/>
      <c r="F41" s="75"/>
      <c r="G41" s="75"/>
    </row>
    <row r="42" spans="1:7" s="48" customFormat="1" x14ac:dyDescent="0.2">
      <c r="A42" s="75"/>
      <c r="B42" s="75"/>
      <c r="C42" s="75"/>
      <c r="D42" s="75"/>
      <c r="E42" s="75"/>
      <c r="F42" s="75"/>
      <c r="G42" s="75"/>
    </row>
    <row r="43" spans="1:7" s="48" customFormat="1" x14ac:dyDescent="0.2">
      <c r="A43" s="7">
        <v>0</v>
      </c>
      <c r="B43" s="8" t="s">
        <v>5</v>
      </c>
      <c r="C43" s="75"/>
      <c r="D43" s="75"/>
      <c r="E43" s="75"/>
      <c r="F43" s="75"/>
      <c r="G43" s="75"/>
    </row>
    <row r="44" spans="1:7" s="48" customFormat="1" x14ac:dyDescent="0.2">
      <c r="A44" s="8" t="s">
        <v>19</v>
      </c>
      <c r="B44" s="8" t="s">
        <v>6</v>
      </c>
      <c r="C44" s="75"/>
      <c r="D44" s="75"/>
      <c r="E44" s="75"/>
      <c r="F44" s="75"/>
      <c r="G44" s="75"/>
    </row>
    <row r="45" spans="1:7" s="48" customFormat="1" x14ac:dyDescent="0.2">
      <c r="A45" s="8" t="s">
        <v>20</v>
      </c>
      <c r="B45" s="8" t="s">
        <v>7</v>
      </c>
      <c r="C45" s="75"/>
      <c r="D45" s="75"/>
      <c r="E45" s="75"/>
      <c r="F45" s="75"/>
      <c r="G45" s="75"/>
    </row>
    <row r="46" spans="1:7" s="48" customFormat="1" x14ac:dyDescent="0.2">
      <c r="A46" s="8" t="s">
        <v>21</v>
      </c>
      <c r="B46" s="8" t="s">
        <v>8</v>
      </c>
      <c r="C46" s="75"/>
      <c r="D46" s="75"/>
      <c r="E46" s="75"/>
      <c r="F46" s="75"/>
      <c r="G46" s="75"/>
    </row>
    <row r="47" spans="1:7" s="48" customFormat="1" x14ac:dyDescent="0.2">
      <c r="A47" s="8" t="s">
        <v>15</v>
      </c>
      <c r="B47" s="8" t="s">
        <v>9</v>
      </c>
      <c r="C47" s="75"/>
      <c r="D47" s="75"/>
      <c r="E47" s="75"/>
      <c r="F47" s="75"/>
      <c r="G47" s="75"/>
    </row>
    <row r="48" spans="1:7" s="48" customFormat="1" x14ac:dyDescent="0.2">
      <c r="A48" s="8" t="s">
        <v>16</v>
      </c>
      <c r="B48" s="8" t="s">
        <v>10</v>
      </c>
      <c r="C48" s="75"/>
      <c r="D48" s="75"/>
      <c r="E48" s="75"/>
      <c r="F48" s="75"/>
      <c r="G48" s="75"/>
    </row>
    <row r="49" spans="1:7" s="48" customFormat="1" x14ac:dyDescent="0.2">
      <c r="A49" s="8" t="s">
        <v>17</v>
      </c>
      <c r="B49" s="8" t="s">
        <v>11</v>
      </c>
      <c r="C49" s="75"/>
      <c r="D49" s="75"/>
      <c r="E49" s="75"/>
      <c r="F49" s="75"/>
      <c r="G49" s="75"/>
    </row>
    <row r="50" spans="1:7" s="48" customFormat="1" x14ac:dyDescent="0.2">
      <c r="A50" s="8" t="s">
        <v>18</v>
      </c>
      <c r="B50" s="8" t="s">
        <v>12</v>
      </c>
      <c r="C50" s="75"/>
      <c r="D50" s="75"/>
      <c r="E50" s="75"/>
      <c r="F50" s="75"/>
      <c r="G50" s="75"/>
    </row>
    <row r="51" spans="1:7" s="48" customFormat="1" x14ac:dyDescent="0.2">
      <c r="A51" s="8" t="s">
        <v>141</v>
      </c>
      <c r="B51" s="8" t="s">
        <v>13</v>
      </c>
      <c r="C51" s="75"/>
      <c r="D51" s="75"/>
      <c r="E51" s="75"/>
      <c r="F51" s="75"/>
      <c r="G51" s="75"/>
    </row>
    <row r="52" spans="1:7" s="48" customFormat="1" x14ac:dyDescent="0.2">
      <c r="A52" s="8" t="s">
        <v>127</v>
      </c>
      <c r="B52" s="8" t="s">
        <v>14</v>
      </c>
      <c r="C52" s="75"/>
      <c r="D52" s="75"/>
      <c r="E52" s="75"/>
      <c r="F52" s="75"/>
      <c r="G52" s="75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2:G12"/>
    <mergeCell ref="A15:C15"/>
    <mergeCell ref="A2:G2"/>
    <mergeCell ref="A4:G4"/>
    <mergeCell ref="A5:G5"/>
    <mergeCell ref="A8:G8"/>
    <mergeCell ref="A11:G11"/>
    <mergeCell ref="A9:G9"/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2/17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5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2" spans="1:7" x14ac:dyDescent="0.2">
      <c r="A2" s="113" t="s">
        <v>154</v>
      </c>
      <c r="B2" s="113"/>
      <c r="C2" s="113"/>
      <c r="D2" s="113"/>
      <c r="E2" s="113"/>
      <c r="F2" s="113"/>
      <c r="G2" s="113"/>
    </row>
    <row r="4" spans="1:7" s="9" customFormat="1" ht="26.25" customHeight="1" x14ac:dyDescent="0.2">
      <c r="A4" s="123" t="s">
        <v>120</v>
      </c>
      <c r="B4" s="83" t="s">
        <v>94</v>
      </c>
      <c r="C4" s="83" t="s">
        <v>95</v>
      </c>
      <c r="D4" s="83" t="s">
        <v>96</v>
      </c>
      <c r="E4" s="118" t="s">
        <v>163</v>
      </c>
      <c r="F4" s="119"/>
      <c r="G4" s="120"/>
    </row>
    <row r="5" spans="1:7" s="9" customFormat="1" ht="18" customHeight="1" x14ac:dyDescent="0.2">
      <c r="A5" s="124"/>
      <c r="B5" s="114" t="s">
        <v>164</v>
      </c>
      <c r="C5" s="115"/>
      <c r="D5" s="115"/>
      <c r="E5" s="34" t="s">
        <v>164</v>
      </c>
      <c r="F5" s="34" t="s">
        <v>165</v>
      </c>
      <c r="G5" s="121" t="s">
        <v>152</v>
      </c>
    </row>
    <row r="6" spans="1:7" s="9" customFormat="1" ht="17.25" customHeight="1" x14ac:dyDescent="0.2">
      <c r="A6" s="125"/>
      <c r="B6" s="116" t="s">
        <v>106</v>
      </c>
      <c r="C6" s="117"/>
      <c r="D6" s="117"/>
      <c r="E6" s="117"/>
      <c r="F6" s="117"/>
      <c r="G6" s="122"/>
    </row>
    <row r="7" spans="1:7" s="9" customFormat="1" ht="12" customHeight="1" x14ac:dyDescent="0.2">
      <c r="A7" s="72"/>
    </row>
    <row r="8" spans="1:7" s="9" customFormat="1" ht="12" customHeight="1" x14ac:dyDescent="0.2">
      <c r="A8" s="35" t="s">
        <v>22</v>
      </c>
      <c r="B8" s="84">
        <v>296.50236899999999</v>
      </c>
      <c r="C8" s="84">
        <v>307.87919900000003</v>
      </c>
      <c r="D8" s="84">
        <v>270.24126200000001</v>
      </c>
      <c r="E8" s="84">
        <v>1676.599109</v>
      </c>
      <c r="F8" s="84">
        <v>1604.7821670000001</v>
      </c>
      <c r="G8" s="85">
        <f>IF(AND(F8&gt;0,E8&gt;0),(E8/F8%)-100,"x  ")</f>
        <v>4.4751832041014836</v>
      </c>
    </row>
    <row r="9" spans="1:7" s="9" customFormat="1" ht="12" x14ac:dyDescent="0.2">
      <c r="A9" s="36" t="s">
        <v>23</v>
      </c>
    </row>
    <row r="10" spans="1:7" s="9" customFormat="1" ht="12" x14ac:dyDescent="0.2">
      <c r="A10" s="37" t="s">
        <v>24</v>
      </c>
      <c r="B10" s="84">
        <v>10.125621000000001</v>
      </c>
      <c r="C10" s="84">
        <v>12.401382</v>
      </c>
      <c r="D10" s="84">
        <v>12.750603</v>
      </c>
      <c r="E10" s="84">
        <v>64.027208999999999</v>
      </c>
      <c r="F10" s="84">
        <v>51.041744000000001</v>
      </c>
      <c r="G10" s="85">
        <f>IF(AND(F10&gt;0,E10&gt;0),(E10/F10%)-100,"x  ")</f>
        <v>25.440872474890355</v>
      </c>
    </row>
    <row r="11" spans="1:7" s="9" customFormat="1" ht="12" x14ac:dyDescent="0.2">
      <c r="A11" s="37" t="s">
        <v>25</v>
      </c>
      <c r="B11" s="84">
        <v>88.070124000000007</v>
      </c>
      <c r="C11" s="84">
        <v>96.697586000000001</v>
      </c>
      <c r="D11" s="84">
        <v>80.883943000000002</v>
      </c>
      <c r="E11" s="84">
        <v>531.51113199999998</v>
      </c>
      <c r="F11" s="84">
        <v>537.26461700000004</v>
      </c>
      <c r="G11" s="85">
        <f>IF(AND(F11&gt;0,E11&gt;0),(E11/F11%)-100,"x  ")</f>
        <v>-1.0708847778077342</v>
      </c>
    </row>
    <row r="12" spans="1:7" s="9" customFormat="1" ht="12" x14ac:dyDescent="0.2">
      <c r="A12" s="38" t="s">
        <v>31</v>
      </c>
    </row>
    <row r="13" spans="1:7" s="9" customFormat="1" ht="24" x14ac:dyDescent="0.2">
      <c r="A13" s="38" t="s">
        <v>142</v>
      </c>
      <c r="B13" s="84">
        <v>4.0408939999999998</v>
      </c>
      <c r="C13" s="84">
        <v>4.6968389999999998</v>
      </c>
      <c r="D13" s="84">
        <v>5.9726619999999997</v>
      </c>
      <c r="E13" s="84">
        <v>28.843912</v>
      </c>
      <c r="F13" s="84">
        <v>27.841586</v>
      </c>
      <c r="G13" s="85">
        <f>IF(AND(F13&gt;0,E13&gt;0),(E13/F13%)-100,"x  ")</f>
        <v>3.6001038159248537</v>
      </c>
    </row>
    <row r="14" spans="1:7" s="9" customFormat="1" ht="12" x14ac:dyDescent="0.2">
      <c r="A14" s="38" t="s">
        <v>110</v>
      </c>
      <c r="B14" s="84">
        <v>35.765430000000002</v>
      </c>
      <c r="C14" s="84">
        <v>45.126612000000002</v>
      </c>
      <c r="D14" s="84">
        <v>42.906605999999996</v>
      </c>
      <c r="E14" s="84">
        <v>234.26348999999999</v>
      </c>
      <c r="F14" s="84">
        <v>246.098206</v>
      </c>
      <c r="G14" s="85">
        <f>IF(AND(F14&gt;0,E14&gt;0),(E14/F14%)-100,"x  ")</f>
        <v>-4.8089403788664811</v>
      </c>
    </row>
    <row r="15" spans="1:7" s="9" customFormat="1" ht="12" x14ac:dyDescent="0.2">
      <c r="A15" s="38" t="s">
        <v>135</v>
      </c>
      <c r="B15" s="84">
        <v>36.127281000000004</v>
      </c>
      <c r="C15" s="84">
        <v>33.030923999999999</v>
      </c>
      <c r="D15" s="84">
        <v>20.150342999999999</v>
      </c>
      <c r="E15" s="84">
        <v>205.30325199999999</v>
      </c>
      <c r="F15" s="84">
        <v>216.035822</v>
      </c>
      <c r="G15" s="85">
        <f>IF(AND(F15&gt;0,E15&gt;0),(E15/F15%)-100,"x  ")</f>
        <v>-4.967958508288504</v>
      </c>
    </row>
    <row r="16" spans="1:7" s="9" customFormat="1" ht="12" x14ac:dyDescent="0.2">
      <c r="A16" s="37" t="s">
        <v>26</v>
      </c>
      <c r="B16" s="84">
        <v>123.154167</v>
      </c>
      <c r="C16" s="84">
        <v>134.20872800000001</v>
      </c>
      <c r="D16" s="84">
        <v>119.34943800000001</v>
      </c>
      <c r="E16" s="84">
        <v>764.27633800000001</v>
      </c>
      <c r="F16" s="84">
        <v>687.15387699999997</v>
      </c>
      <c r="G16" s="85">
        <f>IF(AND(F16&gt;0,E16&gt;0),(E16/F16%)-100,"x  ")</f>
        <v>11.22346297989381</v>
      </c>
    </row>
    <row r="17" spans="1:7" s="9" customFormat="1" ht="12" x14ac:dyDescent="0.2">
      <c r="A17" s="40" t="s">
        <v>27</v>
      </c>
      <c r="B17" s="84">
        <v>75.152456999999998</v>
      </c>
      <c r="C17" s="84">
        <v>64.571503000000007</v>
      </c>
      <c r="D17" s="84">
        <v>57.257277999999999</v>
      </c>
      <c r="E17" s="84">
        <v>316.78442999999999</v>
      </c>
      <c r="F17" s="84">
        <v>329.32192900000001</v>
      </c>
      <c r="G17" s="85">
        <f>IF(AND(F17&gt;0,E17&gt;0),(E17/F17%)-100,"x  ")</f>
        <v>-3.8070647278396166</v>
      </c>
    </row>
    <row r="18" spans="1:7" s="9" customFormat="1" ht="12" x14ac:dyDescent="0.2">
      <c r="A18" s="41"/>
    </row>
    <row r="19" spans="1:7" s="9" customFormat="1" ht="12" x14ac:dyDescent="0.2">
      <c r="A19" s="35" t="s">
        <v>28</v>
      </c>
      <c r="B19" s="84">
        <v>1198.4156849999999</v>
      </c>
      <c r="C19" s="84">
        <v>1436.2033220000001</v>
      </c>
      <c r="D19" s="84">
        <v>1365.2378140000001</v>
      </c>
      <c r="E19" s="84">
        <v>8022.9534009999998</v>
      </c>
      <c r="F19" s="84">
        <v>8381.2690440000006</v>
      </c>
      <c r="G19" s="85">
        <f>IF(AND(F19&gt;0,E19&gt;0),(E19/F19%)-100,"x  ")</f>
        <v>-4.2751955714452663</v>
      </c>
    </row>
    <row r="20" spans="1:7" s="9" customFormat="1" ht="12" x14ac:dyDescent="0.2">
      <c r="A20" s="42" t="s">
        <v>23</v>
      </c>
    </row>
    <row r="21" spans="1:7" s="9" customFormat="1" ht="12" x14ac:dyDescent="0.2">
      <c r="A21" s="40" t="s">
        <v>29</v>
      </c>
      <c r="B21" s="84">
        <v>44.693465000000003</v>
      </c>
      <c r="C21" s="84">
        <v>143.525982</v>
      </c>
      <c r="D21" s="84">
        <v>80.695888999999994</v>
      </c>
      <c r="E21" s="84">
        <v>546.43355799999995</v>
      </c>
      <c r="F21" s="84">
        <v>602.31129399999998</v>
      </c>
      <c r="G21" s="85">
        <f>IF(AND(F21&gt;0,E21&gt;0),(E21/F21%)-100,"x  ")</f>
        <v>-9.2772187001361459</v>
      </c>
    </row>
    <row r="22" spans="1:7" s="9" customFormat="1" ht="12" x14ac:dyDescent="0.2">
      <c r="A22" s="39" t="s">
        <v>31</v>
      </c>
    </row>
    <row r="23" spans="1:7" s="9" customFormat="1" ht="12" x14ac:dyDescent="0.2">
      <c r="A23" s="39" t="s">
        <v>130</v>
      </c>
      <c r="B23" s="84">
        <v>12.574210000000001</v>
      </c>
      <c r="C23" s="84">
        <v>120.872676</v>
      </c>
      <c r="D23" s="84">
        <v>49.874780999999999</v>
      </c>
      <c r="E23" s="84">
        <v>386.33882199999999</v>
      </c>
      <c r="F23" s="84">
        <v>470.75901699999997</v>
      </c>
      <c r="G23" s="85">
        <f>IF(AND(F23&gt;0,E23&gt;0),(E23/F23%)-100,"x  ")</f>
        <v>-17.932783430890709</v>
      </c>
    </row>
    <row r="24" spans="1:7" s="9" customFormat="1" ht="12" x14ac:dyDescent="0.2">
      <c r="A24" s="40" t="s">
        <v>30</v>
      </c>
      <c r="B24" s="84">
        <v>116.43400800000001</v>
      </c>
      <c r="C24" s="84">
        <v>119.313058</v>
      </c>
      <c r="D24" s="84">
        <v>116.124713</v>
      </c>
      <c r="E24" s="84">
        <v>719.36122399999999</v>
      </c>
      <c r="F24" s="84">
        <v>644.09734900000001</v>
      </c>
      <c r="G24" s="85">
        <f>IF(AND(F24&gt;0,E24&gt;0),(E24/F24%)-100,"x  ")</f>
        <v>11.685170745827733</v>
      </c>
    </row>
    <row r="25" spans="1:7" s="9" customFormat="1" ht="12" x14ac:dyDescent="0.2">
      <c r="A25" s="39" t="s">
        <v>31</v>
      </c>
    </row>
    <row r="26" spans="1:7" s="9" customFormat="1" ht="12" x14ac:dyDescent="0.2">
      <c r="A26" s="39" t="s">
        <v>32</v>
      </c>
      <c r="B26" s="84">
        <v>14.846897</v>
      </c>
      <c r="C26" s="84">
        <v>19.019898999999999</v>
      </c>
      <c r="D26" s="84">
        <v>14.275819</v>
      </c>
      <c r="E26" s="84">
        <v>110.344371</v>
      </c>
      <c r="F26" s="84">
        <v>65.416290000000004</v>
      </c>
      <c r="G26" s="85">
        <f>IF(AND(F26&gt;0,E26&gt;0),(E26/F26%)-100,"x  ")</f>
        <v>68.680264502924274</v>
      </c>
    </row>
    <row r="27" spans="1:7" s="9" customFormat="1" ht="12" x14ac:dyDescent="0.2">
      <c r="A27" s="39" t="s">
        <v>111</v>
      </c>
      <c r="B27" s="84">
        <v>12.620277</v>
      </c>
      <c r="C27" s="84">
        <v>7.2730600000000001</v>
      </c>
      <c r="D27" s="84">
        <v>6.8678330000000001</v>
      </c>
      <c r="E27" s="84">
        <v>71.319952000000001</v>
      </c>
      <c r="F27" s="84">
        <v>94.337567000000007</v>
      </c>
      <c r="G27" s="85">
        <f>IF(AND(F27&gt;0,E27&gt;0),(E27/F27%)-100,"x  ")</f>
        <v>-24.399203553765602</v>
      </c>
    </row>
    <row r="28" spans="1:7" s="9" customFormat="1" ht="12" x14ac:dyDescent="0.2">
      <c r="A28" s="42" t="s">
        <v>33</v>
      </c>
      <c r="B28" s="84">
        <v>1037.2882119999999</v>
      </c>
      <c r="C28" s="84">
        <v>1173.364282</v>
      </c>
      <c r="D28" s="84">
        <v>1168.4172120000001</v>
      </c>
      <c r="E28" s="84">
        <v>6757.1586189999998</v>
      </c>
      <c r="F28" s="84">
        <v>7134.8604009999999</v>
      </c>
      <c r="G28" s="85">
        <f>IF(AND(F28&gt;0,E28&gt;0),(E28/F28%)-100,"x  ")</f>
        <v>-5.2937515350274111</v>
      </c>
    </row>
    <row r="29" spans="1:7" s="9" customFormat="1" ht="12" x14ac:dyDescent="0.2">
      <c r="A29" s="43" t="s">
        <v>23</v>
      </c>
    </row>
    <row r="30" spans="1:7" s="9" customFormat="1" ht="12" x14ac:dyDescent="0.2">
      <c r="A30" s="39" t="s">
        <v>34</v>
      </c>
      <c r="B30" s="84">
        <v>180.56233</v>
      </c>
      <c r="C30" s="84">
        <v>184.052042</v>
      </c>
      <c r="D30" s="84">
        <v>176.77069499999999</v>
      </c>
      <c r="E30" s="84">
        <v>1091.182442</v>
      </c>
      <c r="F30" s="84">
        <v>1058.2423690000001</v>
      </c>
      <c r="G30" s="85">
        <f>IF(AND(F30&gt;0,E30&gt;0),(E30/F30%)-100,"x  ")</f>
        <v>3.1127153821224454</v>
      </c>
    </row>
    <row r="31" spans="1:7" s="9" customFormat="1" ht="12" x14ac:dyDescent="0.2">
      <c r="A31" s="44" t="s">
        <v>31</v>
      </c>
    </row>
    <row r="32" spans="1:7" s="9" customFormat="1" ht="12" x14ac:dyDescent="0.2">
      <c r="A32" s="44" t="s">
        <v>112</v>
      </c>
      <c r="B32" s="84">
        <v>51.718716000000001</v>
      </c>
      <c r="C32" s="84">
        <v>52.906616999999997</v>
      </c>
      <c r="D32" s="84">
        <v>50.072450000000003</v>
      </c>
      <c r="E32" s="84">
        <v>331.992569</v>
      </c>
      <c r="F32" s="84">
        <v>313.94179100000002</v>
      </c>
      <c r="G32" s="85">
        <f>IF(AND(F32&gt;0,E32&gt;0),(E32/F32%)-100,"x  ")</f>
        <v>5.7497212914861677</v>
      </c>
    </row>
    <row r="33" spans="1:7" s="9" customFormat="1" ht="12" x14ac:dyDescent="0.2">
      <c r="A33" s="45" t="s">
        <v>35</v>
      </c>
      <c r="B33" s="84">
        <v>26.333303000000001</v>
      </c>
      <c r="C33" s="84">
        <v>31.111954000000001</v>
      </c>
      <c r="D33" s="84">
        <v>29.479327000000001</v>
      </c>
      <c r="E33" s="84">
        <v>175.447315</v>
      </c>
      <c r="F33" s="84">
        <v>163.91171700000001</v>
      </c>
      <c r="G33" s="85">
        <f>IF(AND(F33&gt;0,E33&gt;0),(E33/F33%)-100,"x  ")</f>
        <v>7.0376896851126247</v>
      </c>
    </row>
    <row r="34" spans="1:7" s="9" customFormat="1" ht="12" x14ac:dyDescent="0.2">
      <c r="A34" s="43" t="s">
        <v>36</v>
      </c>
      <c r="B34" s="84">
        <v>856.72588199999996</v>
      </c>
      <c r="C34" s="84">
        <v>989.31223999999997</v>
      </c>
      <c r="D34" s="84">
        <v>991.64651700000002</v>
      </c>
      <c r="E34" s="84">
        <v>5665.9761769999996</v>
      </c>
      <c r="F34" s="84">
        <v>6076.6180320000003</v>
      </c>
      <c r="G34" s="85">
        <f>IF(AND(F34&gt;0,E34&gt;0),(E34/F34%)-100,"x  ")</f>
        <v>-6.757736833836276</v>
      </c>
    </row>
    <row r="35" spans="1:7" s="9" customFormat="1" ht="12" x14ac:dyDescent="0.2">
      <c r="A35" s="44" t="s">
        <v>31</v>
      </c>
    </row>
    <row r="36" spans="1:7" s="9" customFormat="1" ht="12" x14ac:dyDescent="0.2">
      <c r="A36" s="44" t="s">
        <v>113</v>
      </c>
      <c r="B36" s="84">
        <v>28.867148</v>
      </c>
      <c r="C36" s="84">
        <v>34.211692999999997</v>
      </c>
      <c r="D36" s="84">
        <v>38.719228000000001</v>
      </c>
      <c r="E36" s="84">
        <v>248.41444000000001</v>
      </c>
      <c r="F36" s="84">
        <v>239.03073699999999</v>
      </c>
      <c r="G36" s="85">
        <f t="shared" ref="G36:G47" si="0">IF(AND(F36&gt;0,E36&gt;0),(E36/F36%)-100,"x  ")</f>
        <v>3.9257306896058424</v>
      </c>
    </row>
    <row r="37" spans="1:7" s="9" customFormat="1" ht="12" x14ac:dyDescent="0.2">
      <c r="A37" s="45" t="s">
        <v>37</v>
      </c>
      <c r="B37" s="84">
        <v>11.804916</v>
      </c>
      <c r="C37" s="84">
        <v>15.153065</v>
      </c>
      <c r="D37" s="84">
        <v>14.776278</v>
      </c>
      <c r="E37" s="84">
        <v>80.452500999999998</v>
      </c>
      <c r="F37" s="84">
        <v>76.601320999999999</v>
      </c>
      <c r="G37" s="85">
        <f t="shared" si="0"/>
        <v>5.0275634280510673</v>
      </c>
    </row>
    <row r="38" spans="1:7" s="9" customFormat="1" ht="12" x14ac:dyDescent="0.2">
      <c r="A38" s="45" t="s">
        <v>38</v>
      </c>
      <c r="B38" s="84">
        <v>51.570383999999997</v>
      </c>
      <c r="C38" s="84">
        <v>52.74691</v>
      </c>
      <c r="D38" s="84">
        <v>55.168671000000003</v>
      </c>
      <c r="E38" s="84">
        <v>309.24845099999999</v>
      </c>
      <c r="F38" s="84">
        <v>304.96770199999997</v>
      </c>
      <c r="G38" s="85">
        <f t="shared" si="0"/>
        <v>1.4036729043523479</v>
      </c>
    </row>
    <row r="39" spans="1:7" s="9" customFormat="1" ht="12" x14ac:dyDescent="0.2">
      <c r="A39" s="45" t="s">
        <v>39</v>
      </c>
      <c r="B39" s="84">
        <v>50.624167999999997</v>
      </c>
      <c r="C39" s="84">
        <v>57.746237000000001</v>
      </c>
      <c r="D39" s="84">
        <v>50.632451000000003</v>
      </c>
      <c r="E39" s="84">
        <v>299.261169</v>
      </c>
      <c r="F39" s="84">
        <v>268.71872500000001</v>
      </c>
      <c r="G39" s="85">
        <f t="shared" si="0"/>
        <v>11.365953005321828</v>
      </c>
    </row>
    <row r="40" spans="1:7" s="9" customFormat="1" ht="12" x14ac:dyDescent="0.2">
      <c r="A40" s="45" t="s">
        <v>40</v>
      </c>
      <c r="B40" s="84">
        <v>113.49487999999999</v>
      </c>
      <c r="C40" s="84">
        <v>123.19499999999999</v>
      </c>
      <c r="D40" s="84">
        <v>156.598647</v>
      </c>
      <c r="E40" s="84">
        <v>763.606224</v>
      </c>
      <c r="F40" s="84">
        <v>834.50722299999995</v>
      </c>
      <c r="G40" s="85">
        <f t="shared" si="0"/>
        <v>-8.4961516264790902</v>
      </c>
    </row>
    <row r="41" spans="1:7" s="9" customFormat="1" ht="12" x14ac:dyDescent="0.2">
      <c r="A41" s="45" t="s">
        <v>115</v>
      </c>
      <c r="B41" s="84">
        <v>161.84103899999999</v>
      </c>
      <c r="C41" s="84">
        <v>181.17733000000001</v>
      </c>
      <c r="D41" s="84">
        <v>170.35693499999999</v>
      </c>
      <c r="E41" s="84">
        <v>1048.058804</v>
      </c>
      <c r="F41" s="84">
        <v>1219.8971630000001</v>
      </c>
      <c r="G41" s="85">
        <f t="shared" si="0"/>
        <v>-14.08629876451316</v>
      </c>
    </row>
    <row r="42" spans="1:7" s="9" customFormat="1" ht="12" x14ac:dyDescent="0.2">
      <c r="A42" s="45" t="s">
        <v>116</v>
      </c>
      <c r="B42" s="84">
        <v>13.268423</v>
      </c>
      <c r="C42" s="84">
        <v>11.869904999999999</v>
      </c>
      <c r="D42" s="84">
        <v>15.056644</v>
      </c>
      <c r="E42" s="84">
        <v>87.680423000000005</v>
      </c>
      <c r="F42" s="84">
        <v>105.31089299999999</v>
      </c>
      <c r="G42" s="85">
        <f t="shared" si="0"/>
        <v>-16.741354571933954</v>
      </c>
    </row>
    <row r="43" spans="1:7" s="9" customFormat="1" ht="12" x14ac:dyDescent="0.2">
      <c r="A43" s="45" t="s">
        <v>117</v>
      </c>
      <c r="B43" s="84">
        <v>47.966098000000002</v>
      </c>
      <c r="C43" s="84">
        <v>54.212994999999999</v>
      </c>
      <c r="D43" s="84">
        <v>55.630445999999999</v>
      </c>
      <c r="E43" s="84">
        <v>331.44455399999998</v>
      </c>
      <c r="F43" s="84">
        <v>375.7484</v>
      </c>
      <c r="G43" s="85">
        <f t="shared" si="0"/>
        <v>-11.790827585692981</v>
      </c>
    </row>
    <row r="44" spans="1:7" s="9" customFormat="1" ht="12" x14ac:dyDescent="0.2">
      <c r="A44" s="45" t="s">
        <v>114</v>
      </c>
      <c r="B44" s="84">
        <v>25.360945000000001</v>
      </c>
      <c r="C44" s="84">
        <v>29.679490000000001</v>
      </c>
      <c r="D44" s="84">
        <v>33.103583999999998</v>
      </c>
      <c r="E44" s="84">
        <v>175.539557</v>
      </c>
      <c r="F44" s="84">
        <v>145.974232</v>
      </c>
      <c r="G44" s="85">
        <f t="shared" si="0"/>
        <v>20.253797259231348</v>
      </c>
    </row>
    <row r="45" spans="1:7" s="9" customFormat="1" ht="12" x14ac:dyDescent="0.2">
      <c r="A45" s="45" t="s">
        <v>41</v>
      </c>
      <c r="B45" s="84">
        <v>48.015315999999999</v>
      </c>
      <c r="C45" s="84">
        <v>56.762965999999999</v>
      </c>
      <c r="D45" s="84">
        <v>57.097465</v>
      </c>
      <c r="E45" s="84">
        <v>299.68249400000002</v>
      </c>
      <c r="F45" s="84">
        <v>244.87198900000001</v>
      </c>
      <c r="G45" s="85">
        <f t="shared" si="0"/>
        <v>22.383329846681661</v>
      </c>
    </row>
    <row r="46" spans="1:7" s="9" customFormat="1" ht="12" x14ac:dyDescent="0.2">
      <c r="A46" s="45" t="s">
        <v>131</v>
      </c>
      <c r="B46" s="84">
        <v>9.4694059999999993</v>
      </c>
      <c r="C46" s="84">
        <v>11.434013</v>
      </c>
      <c r="D46" s="84">
        <v>10.638534999999999</v>
      </c>
      <c r="E46" s="84">
        <v>58.168877000000002</v>
      </c>
      <c r="F46" s="84">
        <v>43.798544999999997</v>
      </c>
      <c r="G46" s="85">
        <f t="shared" si="0"/>
        <v>32.810067092411401</v>
      </c>
    </row>
    <row r="47" spans="1:7" s="9" customFormat="1" ht="24" x14ac:dyDescent="0.2">
      <c r="A47" s="68" t="s">
        <v>132</v>
      </c>
      <c r="B47" s="84">
        <v>12.680434</v>
      </c>
      <c r="C47" s="84">
        <v>17.478745</v>
      </c>
      <c r="D47" s="84">
        <v>15.521894</v>
      </c>
      <c r="E47" s="84">
        <v>88.834226999999998</v>
      </c>
      <c r="F47" s="84">
        <v>137.09448399999999</v>
      </c>
      <c r="G47" s="85">
        <f t="shared" si="0"/>
        <v>-35.202187273997112</v>
      </c>
    </row>
    <row r="48" spans="1:7" s="9" customFormat="1" ht="12" x14ac:dyDescent="0.2">
      <c r="A48" s="46"/>
    </row>
    <row r="49" spans="1:7" s="9" customFormat="1" ht="12" customHeight="1" x14ac:dyDescent="0.2">
      <c r="A49" s="70" t="s">
        <v>159</v>
      </c>
      <c r="B49" s="84">
        <v>102.638231</v>
      </c>
      <c r="C49" s="84">
        <v>118.477361</v>
      </c>
      <c r="D49" s="84">
        <v>111.763464</v>
      </c>
      <c r="E49" s="84">
        <v>635.85834399999999</v>
      </c>
      <c r="F49" s="84">
        <v>622.108608</v>
      </c>
      <c r="G49" s="85">
        <f>IF(AND(F49&gt;0,E49&gt;0),(E49/F49%)-100,"x  ")</f>
        <v>2.2101825667070614</v>
      </c>
    </row>
    <row r="50" spans="1:7" x14ac:dyDescent="0.2">
      <c r="A50" s="41"/>
      <c r="B50" s="9"/>
      <c r="C50" s="9"/>
      <c r="D50" s="9"/>
      <c r="E50" s="9"/>
      <c r="F50" s="9"/>
      <c r="G50" s="9"/>
    </row>
    <row r="51" spans="1:7" x14ac:dyDescent="0.2">
      <c r="A51" s="47" t="s">
        <v>42</v>
      </c>
      <c r="B51" s="86">
        <v>1597.5562849999999</v>
      </c>
      <c r="C51" s="87">
        <v>1862.559882</v>
      </c>
      <c r="D51" s="87">
        <v>1747.24254</v>
      </c>
      <c r="E51" s="87">
        <v>10335.410854</v>
      </c>
      <c r="F51" s="87">
        <v>10608.159819</v>
      </c>
      <c r="G51" s="88">
        <f>IF(AND(F51&gt;0,E51&gt;0),(E51/F51%)-100,"x  ")</f>
        <v>-2.5711242067779523</v>
      </c>
    </row>
    <row r="52" spans="1:7" ht="7.5" customHeight="1" x14ac:dyDescent="0.2"/>
    <row r="53" spans="1:7" x14ac:dyDescent="0.2">
      <c r="A53" s="33" t="s">
        <v>151</v>
      </c>
    </row>
    <row r="54" spans="1:7" x14ac:dyDescent="0.2">
      <c r="A54" s="33" t="s">
        <v>177</v>
      </c>
      <c r="B54" s="81"/>
      <c r="C54" s="81"/>
      <c r="D54" s="81"/>
      <c r="E54" s="81"/>
      <c r="F54" s="81"/>
      <c r="G54" s="81"/>
    </row>
    <row r="55" spans="1:7" x14ac:dyDescent="0.2">
      <c r="A55" s="33"/>
      <c r="B55" s="33"/>
      <c r="C55" s="33"/>
      <c r="D55" s="33"/>
      <c r="E55" s="33"/>
      <c r="F55" s="33"/>
      <c r="G55" s="33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1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2/17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6" t="s">
        <v>155</v>
      </c>
      <c r="B2" s="127"/>
      <c r="C2" s="127"/>
      <c r="D2" s="127"/>
      <c r="E2" s="127"/>
      <c r="F2" s="127"/>
      <c r="G2" s="127"/>
    </row>
    <row r="3" spans="1:7" ht="10.5" customHeight="1" x14ac:dyDescent="0.2">
      <c r="A3" s="66"/>
      <c r="B3" s="67"/>
      <c r="C3" s="67"/>
      <c r="D3" s="67"/>
      <c r="E3" s="67"/>
      <c r="F3" s="67"/>
      <c r="G3" s="67"/>
    </row>
    <row r="4" spans="1:7" x14ac:dyDescent="0.2">
      <c r="A4" s="129" t="s">
        <v>156</v>
      </c>
      <c r="B4" s="89" t="s">
        <v>94</v>
      </c>
      <c r="C4" s="89" t="s">
        <v>95</v>
      </c>
      <c r="D4" s="89" t="s">
        <v>96</v>
      </c>
      <c r="E4" s="130" t="s">
        <v>163</v>
      </c>
      <c r="F4" s="130"/>
      <c r="G4" s="131"/>
    </row>
    <row r="5" spans="1:7" ht="24" customHeight="1" x14ac:dyDescent="0.2">
      <c r="A5" s="129"/>
      <c r="B5" s="128" t="s">
        <v>166</v>
      </c>
      <c r="C5" s="128"/>
      <c r="D5" s="128"/>
      <c r="E5" s="80" t="s">
        <v>166</v>
      </c>
      <c r="F5" s="80" t="s">
        <v>167</v>
      </c>
      <c r="G5" s="132" t="s">
        <v>150</v>
      </c>
    </row>
    <row r="6" spans="1:7" ht="17.25" customHeight="1" x14ac:dyDescent="0.2">
      <c r="A6" s="129"/>
      <c r="B6" s="128" t="s">
        <v>106</v>
      </c>
      <c r="C6" s="128"/>
      <c r="D6" s="128"/>
      <c r="E6" s="128"/>
      <c r="F6" s="128"/>
      <c r="G6" s="133"/>
    </row>
    <row r="7" spans="1:7" x14ac:dyDescent="0.2">
      <c r="A7" s="71"/>
    </row>
    <row r="8" spans="1:7" ht="12.75" customHeight="1" x14ac:dyDescent="0.2">
      <c r="A8" s="57" t="s">
        <v>43</v>
      </c>
      <c r="B8" s="84">
        <v>1076.8584129999999</v>
      </c>
      <c r="C8" s="84">
        <v>1188.773772</v>
      </c>
      <c r="D8" s="84">
        <v>1115.5033060000001</v>
      </c>
      <c r="E8" s="84">
        <v>6746.336789</v>
      </c>
      <c r="F8" s="84">
        <v>6668.989415</v>
      </c>
      <c r="G8" s="85">
        <f>IF(AND(F8&gt;0,E8&gt;0),(E8/F8%)-100,"x  ")</f>
        <v>1.1598065192010836</v>
      </c>
    </row>
    <row r="9" spans="1:7" ht="12.75" customHeight="1" x14ac:dyDescent="0.2">
      <c r="A9" s="5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0" t="s">
        <v>145</v>
      </c>
      <c r="B10" s="84">
        <v>988.38063999999997</v>
      </c>
      <c r="C10" s="84">
        <v>1071.5872609999999</v>
      </c>
      <c r="D10" s="84">
        <v>1000.617522</v>
      </c>
      <c r="E10" s="84">
        <v>6063.9902769999999</v>
      </c>
      <c r="F10" s="84">
        <v>5817.7496289999999</v>
      </c>
      <c r="G10" s="85">
        <f>IF(AND(F10&gt;0,E10&gt;0),(E10/F10%)-100,"x  ")</f>
        <v>4.2325755438589709</v>
      </c>
    </row>
    <row r="11" spans="1:7" ht="12.75" customHeight="1" x14ac:dyDescent="0.2">
      <c r="A11" s="51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1" t="s">
        <v>146</v>
      </c>
      <c r="B12" s="99">
        <f>SUM(B14:B31)</f>
        <v>473.56151499999999</v>
      </c>
      <c r="C12" s="99">
        <f>SUM(C14:C31)</f>
        <v>490.91101499999996</v>
      </c>
      <c r="D12" s="99">
        <f>SUM(D14:D31)</f>
        <v>462.74811800000015</v>
      </c>
      <c r="E12" s="99">
        <f>SUM(E14:E31)</f>
        <v>2797.8484550000003</v>
      </c>
      <c r="F12" s="99">
        <f>SUM(F14:F31)</f>
        <v>2644.8125959999998</v>
      </c>
      <c r="G12" s="100">
        <f>IF(AND(F12&gt;0,E12&gt;0),(E12/F12%)-100,"x  ")</f>
        <v>5.7862647520452271</v>
      </c>
    </row>
    <row r="13" spans="1:7" ht="12.75" customHeight="1" x14ac:dyDescent="0.2">
      <c r="A13" s="52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3" t="s">
        <v>44</v>
      </c>
      <c r="B14" s="84">
        <v>75.087169000000003</v>
      </c>
      <c r="C14" s="84">
        <v>63.010131000000001</v>
      </c>
      <c r="D14" s="84">
        <v>65.795834999999997</v>
      </c>
      <c r="E14" s="84">
        <v>410.87419</v>
      </c>
      <c r="F14" s="84">
        <v>388.31478399999997</v>
      </c>
      <c r="G14" s="85">
        <f t="shared" ref="G14:G32" si="0">IF(AND(F14&gt;0,E14&gt;0),(E14/F14%)-100,"x  ")</f>
        <v>5.8095666015126568</v>
      </c>
    </row>
    <row r="15" spans="1:7" ht="12.75" customHeight="1" x14ac:dyDescent="0.2">
      <c r="A15" s="53" t="s">
        <v>45</v>
      </c>
      <c r="B15" s="84">
        <v>62.141128999999999</v>
      </c>
      <c r="C15" s="84">
        <v>57.384914000000002</v>
      </c>
      <c r="D15" s="84">
        <v>53.506037999999997</v>
      </c>
      <c r="E15" s="84">
        <v>356.65134799999998</v>
      </c>
      <c r="F15" s="84">
        <v>338.40626400000002</v>
      </c>
      <c r="G15" s="85">
        <f t="shared" si="0"/>
        <v>5.3914734864363965</v>
      </c>
    </row>
    <row r="16" spans="1:7" ht="12.75" customHeight="1" x14ac:dyDescent="0.2">
      <c r="A16" s="53" t="s">
        <v>46</v>
      </c>
      <c r="B16" s="84">
        <v>3.800745</v>
      </c>
      <c r="C16" s="84">
        <v>2.4693969999999998</v>
      </c>
      <c r="D16" s="84">
        <v>2.7991830000000002</v>
      </c>
      <c r="E16" s="84">
        <v>15.891813000000001</v>
      </c>
      <c r="F16" s="84">
        <v>14.076661</v>
      </c>
      <c r="G16" s="85">
        <f t="shared" si="0"/>
        <v>12.894762472435772</v>
      </c>
    </row>
    <row r="17" spans="1:7" ht="12.75" customHeight="1" x14ac:dyDescent="0.2">
      <c r="A17" s="53" t="s">
        <v>47</v>
      </c>
      <c r="B17" s="84">
        <v>113.862295</v>
      </c>
      <c r="C17" s="84">
        <v>126.013429</v>
      </c>
      <c r="D17" s="84">
        <v>120.67229</v>
      </c>
      <c r="E17" s="84">
        <v>667.94060400000001</v>
      </c>
      <c r="F17" s="84">
        <v>618.26324299999999</v>
      </c>
      <c r="G17" s="85">
        <f t="shared" si="0"/>
        <v>8.0349853500833177</v>
      </c>
    </row>
    <row r="18" spans="1:7" ht="12.75" customHeight="1" x14ac:dyDescent="0.2">
      <c r="A18" s="53" t="s">
        <v>48</v>
      </c>
      <c r="B18" s="84">
        <v>67.837888000000007</v>
      </c>
      <c r="C18" s="84">
        <v>79.955248999999995</v>
      </c>
      <c r="D18" s="84">
        <v>65.532118999999994</v>
      </c>
      <c r="E18" s="84">
        <v>402.66678200000001</v>
      </c>
      <c r="F18" s="84">
        <v>379.02871900000002</v>
      </c>
      <c r="G18" s="85">
        <f t="shared" si="0"/>
        <v>6.2364833626235026</v>
      </c>
    </row>
    <row r="19" spans="1:7" ht="12.75" customHeight="1" x14ac:dyDescent="0.2">
      <c r="A19" s="53" t="s">
        <v>49</v>
      </c>
      <c r="B19" s="84">
        <v>11.203315</v>
      </c>
      <c r="C19" s="84">
        <v>12.245989</v>
      </c>
      <c r="D19" s="84">
        <v>13.288923</v>
      </c>
      <c r="E19" s="84">
        <v>68.235162000000003</v>
      </c>
      <c r="F19" s="84">
        <v>56.436301999999998</v>
      </c>
      <c r="G19" s="85">
        <f t="shared" si="0"/>
        <v>20.906508013228802</v>
      </c>
    </row>
    <row r="20" spans="1:7" ht="12.75" customHeight="1" x14ac:dyDescent="0.2">
      <c r="A20" s="53" t="s">
        <v>50</v>
      </c>
      <c r="B20" s="84">
        <v>7.967905</v>
      </c>
      <c r="C20" s="84">
        <v>8.8585779999999996</v>
      </c>
      <c r="D20" s="84">
        <v>7.8556559999999998</v>
      </c>
      <c r="E20" s="84">
        <v>55.600301000000002</v>
      </c>
      <c r="F20" s="84">
        <v>42.593035999999998</v>
      </c>
      <c r="G20" s="85">
        <f t="shared" si="0"/>
        <v>30.538478168121202</v>
      </c>
    </row>
    <row r="21" spans="1:7" ht="12.75" customHeight="1" x14ac:dyDescent="0.2">
      <c r="A21" s="53" t="s">
        <v>51</v>
      </c>
      <c r="B21" s="84">
        <v>2.7087780000000001</v>
      </c>
      <c r="C21" s="84">
        <v>5.0351270000000001</v>
      </c>
      <c r="D21" s="84">
        <v>4.7376290000000001</v>
      </c>
      <c r="E21" s="84">
        <v>22.899977</v>
      </c>
      <c r="F21" s="84">
        <v>18.244474</v>
      </c>
      <c r="G21" s="85">
        <f t="shared" si="0"/>
        <v>25.517331987756947</v>
      </c>
    </row>
    <row r="22" spans="1:7" ht="12.75" customHeight="1" x14ac:dyDescent="0.2">
      <c r="A22" s="53" t="s">
        <v>52</v>
      </c>
      <c r="B22" s="84">
        <v>23.313749999999999</v>
      </c>
      <c r="C22" s="84">
        <v>29.662261000000001</v>
      </c>
      <c r="D22" s="84">
        <v>25.196676</v>
      </c>
      <c r="E22" s="84">
        <v>159.30864800000001</v>
      </c>
      <c r="F22" s="84">
        <v>182.18718899999999</v>
      </c>
      <c r="G22" s="85">
        <f t="shared" si="0"/>
        <v>-12.557711179132355</v>
      </c>
    </row>
    <row r="23" spans="1:7" ht="12.75" customHeight="1" x14ac:dyDescent="0.2">
      <c r="A23" s="53" t="s">
        <v>53</v>
      </c>
      <c r="B23" s="84">
        <v>38.246032</v>
      </c>
      <c r="C23" s="84">
        <v>39.849238999999997</v>
      </c>
      <c r="D23" s="84">
        <v>42.742877</v>
      </c>
      <c r="E23" s="84">
        <v>245.35672099999999</v>
      </c>
      <c r="F23" s="84">
        <v>240.65107499999999</v>
      </c>
      <c r="G23" s="85">
        <f t="shared" si="0"/>
        <v>1.9553812506343462</v>
      </c>
    </row>
    <row r="24" spans="1:7" ht="12.75" customHeight="1" x14ac:dyDescent="0.2">
      <c r="A24" s="53" t="s">
        <v>54</v>
      </c>
      <c r="B24" s="84">
        <v>33.060865999999997</v>
      </c>
      <c r="C24" s="84">
        <v>29.563365000000001</v>
      </c>
      <c r="D24" s="84">
        <v>30.154557</v>
      </c>
      <c r="E24" s="84">
        <v>183.33548400000001</v>
      </c>
      <c r="F24" s="84">
        <v>170.874066</v>
      </c>
      <c r="G24" s="85">
        <f t="shared" si="0"/>
        <v>7.2927497376928017</v>
      </c>
    </row>
    <row r="25" spans="1:7" ht="12.75" customHeight="1" x14ac:dyDescent="0.2">
      <c r="A25" s="53" t="s">
        <v>64</v>
      </c>
      <c r="B25" s="84">
        <v>3.486148</v>
      </c>
      <c r="C25" s="84">
        <v>4.2336489999999998</v>
      </c>
      <c r="D25" s="84">
        <v>3.933853</v>
      </c>
      <c r="E25" s="84">
        <v>22.876239999999999</v>
      </c>
      <c r="F25" s="84">
        <v>16.828316999999998</v>
      </c>
      <c r="G25" s="85">
        <f t="shared" si="0"/>
        <v>35.938965257191199</v>
      </c>
    </row>
    <row r="26" spans="1:7" ht="12.75" customHeight="1" x14ac:dyDescent="0.2">
      <c r="A26" s="53" t="s">
        <v>65</v>
      </c>
      <c r="B26" s="84">
        <v>1.290451</v>
      </c>
      <c r="C26" s="84">
        <v>1.2160139999999999</v>
      </c>
      <c r="D26" s="84">
        <v>1.154536</v>
      </c>
      <c r="E26" s="84">
        <v>8.6087290000000003</v>
      </c>
      <c r="F26" s="84">
        <v>7.0210970000000001</v>
      </c>
      <c r="G26" s="85">
        <f t="shared" si="0"/>
        <v>22.612306880249633</v>
      </c>
    </row>
    <row r="27" spans="1:7" ht="12.75" customHeight="1" x14ac:dyDescent="0.2">
      <c r="A27" s="53" t="s">
        <v>66</v>
      </c>
      <c r="B27" s="84">
        <v>16.708967999999999</v>
      </c>
      <c r="C27" s="84">
        <v>17.893535</v>
      </c>
      <c r="D27" s="84">
        <v>15.601677</v>
      </c>
      <c r="E27" s="84">
        <v>103.12408600000001</v>
      </c>
      <c r="F27" s="84">
        <v>100.25317200000001</v>
      </c>
      <c r="G27" s="85">
        <f t="shared" si="0"/>
        <v>2.8636640045663455</v>
      </c>
    </row>
    <row r="28" spans="1:7" ht="12.75" customHeight="1" x14ac:dyDescent="0.2">
      <c r="A28" s="53" t="s">
        <v>57</v>
      </c>
      <c r="B28" s="84">
        <v>2.0404770000000001</v>
      </c>
      <c r="C28" s="84">
        <v>2.599612</v>
      </c>
      <c r="D28" s="84">
        <v>2.2662900000000001</v>
      </c>
      <c r="E28" s="84">
        <v>13.675041999999999</v>
      </c>
      <c r="F28" s="84">
        <v>12.266548999999999</v>
      </c>
      <c r="G28" s="85">
        <f t="shared" si="0"/>
        <v>11.482390034882684</v>
      </c>
    </row>
    <row r="29" spans="1:7" ht="12.75" customHeight="1" x14ac:dyDescent="0.2">
      <c r="A29" s="53" t="s">
        <v>58</v>
      </c>
      <c r="B29" s="84">
        <v>10.450229</v>
      </c>
      <c r="C29" s="84">
        <v>10.710596000000001</v>
      </c>
      <c r="D29" s="84">
        <v>7.2251539999999999</v>
      </c>
      <c r="E29" s="84">
        <v>59.200353</v>
      </c>
      <c r="F29" s="84">
        <v>56.737662</v>
      </c>
      <c r="G29" s="85">
        <f t="shared" si="0"/>
        <v>4.3404872763350681</v>
      </c>
    </row>
    <row r="30" spans="1:7" ht="12.75" customHeight="1" x14ac:dyDescent="0.2">
      <c r="A30" s="53" t="s">
        <v>55</v>
      </c>
      <c r="B30" s="84">
        <v>0.14802100000000001</v>
      </c>
      <c r="C30" s="84">
        <v>0.12149500000000001</v>
      </c>
      <c r="D30" s="84">
        <v>0.14271800000000001</v>
      </c>
      <c r="E30" s="84">
        <v>0.74204300000000001</v>
      </c>
      <c r="F30" s="84">
        <v>0.649505</v>
      </c>
      <c r="G30" s="85">
        <f t="shared" si="0"/>
        <v>14.247465377479784</v>
      </c>
    </row>
    <row r="31" spans="1:7" ht="12.75" customHeight="1" x14ac:dyDescent="0.2">
      <c r="A31" s="53" t="s">
        <v>56</v>
      </c>
      <c r="B31" s="84">
        <v>0.20734900000000001</v>
      </c>
      <c r="C31" s="84">
        <v>8.8435E-2</v>
      </c>
      <c r="D31" s="84">
        <v>0.14210700000000001</v>
      </c>
      <c r="E31" s="84">
        <v>0.86093200000000003</v>
      </c>
      <c r="F31" s="84">
        <v>1.9804809999999999</v>
      </c>
      <c r="G31" s="85">
        <f t="shared" si="0"/>
        <v>-56.52914620236195</v>
      </c>
    </row>
    <row r="32" spans="1:7" ht="12.75" customHeight="1" x14ac:dyDescent="0.2">
      <c r="A32" s="54" t="s">
        <v>59</v>
      </c>
      <c r="B32" s="99">
        <f>B10-B12</f>
        <v>514.81912499999999</v>
      </c>
      <c r="C32" s="99">
        <f>C10-C12</f>
        <v>580.67624599999999</v>
      </c>
      <c r="D32" s="99">
        <f>D10-D12</f>
        <v>537.8694039999998</v>
      </c>
      <c r="E32" s="99">
        <f>E10-E12</f>
        <v>3266.1418219999996</v>
      </c>
      <c r="F32" s="99">
        <f>F10-F12</f>
        <v>3172.9370330000002</v>
      </c>
      <c r="G32" s="100">
        <f t="shared" si="0"/>
        <v>2.9374925512427978</v>
      </c>
    </row>
    <row r="33" spans="1:7" ht="12.75" customHeight="1" x14ac:dyDescent="0.2">
      <c r="A33" s="52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3" t="s">
        <v>60</v>
      </c>
      <c r="B34" s="84">
        <v>76.270613999999995</v>
      </c>
      <c r="C34" s="84">
        <v>119.546509</v>
      </c>
      <c r="D34" s="84">
        <v>90.941221999999996</v>
      </c>
      <c r="E34" s="84">
        <v>612.25383299999999</v>
      </c>
      <c r="F34" s="84">
        <v>643.10317599999996</v>
      </c>
      <c r="G34" s="85">
        <f t="shared" ref="G34:G43" si="1">IF(AND(F34&gt;0,E34&gt;0),(E34/F34%)-100,"x  ")</f>
        <v>-4.7969508084034089</v>
      </c>
    </row>
    <row r="35" spans="1:7" ht="12.75" customHeight="1" x14ac:dyDescent="0.2">
      <c r="A35" s="53" t="s">
        <v>61</v>
      </c>
      <c r="B35" s="84">
        <v>189.55124599999999</v>
      </c>
      <c r="C35" s="84">
        <v>189.678607</v>
      </c>
      <c r="D35" s="84">
        <v>185.550545</v>
      </c>
      <c r="E35" s="84">
        <v>1078.1159540000001</v>
      </c>
      <c r="F35" s="84">
        <v>1048.645655</v>
      </c>
      <c r="G35" s="85">
        <f t="shared" si="1"/>
        <v>2.8103200408530853</v>
      </c>
    </row>
    <row r="36" spans="1:7" ht="12.75" customHeight="1" x14ac:dyDescent="0.2">
      <c r="A36" s="53" t="s">
        <v>62</v>
      </c>
      <c r="B36" s="84">
        <v>84.445989999999995</v>
      </c>
      <c r="C36" s="84">
        <v>87.026658999999995</v>
      </c>
      <c r="D36" s="84">
        <v>84.543193000000002</v>
      </c>
      <c r="E36" s="84">
        <v>529.31023000000005</v>
      </c>
      <c r="F36" s="84">
        <v>495.66389700000002</v>
      </c>
      <c r="G36" s="85">
        <f t="shared" si="1"/>
        <v>6.7881347024957961</v>
      </c>
    </row>
    <row r="37" spans="1:7" ht="12.75" customHeight="1" x14ac:dyDescent="0.2">
      <c r="A37" s="53" t="s">
        <v>63</v>
      </c>
      <c r="B37" s="84">
        <v>108.737019</v>
      </c>
      <c r="C37" s="84">
        <v>119.85432299999999</v>
      </c>
      <c r="D37" s="84">
        <v>113.90800299999999</v>
      </c>
      <c r="E37" s="84">
        <v>684.71349099999998</v>
      </c>
      <c r="F37" s="84">
        <v>627.02283399999999</v>
      </c>
      <c r="G37" s="85">
        <f t="shared" si="1"/>
        <v>9.2007266516868071</v>
      </c>
    </row>
    <row r="38" spans="1:7" ht="12.75" customHeight="1" x14ac:dyDescent="0.2">
      <c r="A38" s="53" t="s">
        <v>67</v>
      </c>
      <c r="B38" s="84">
        <v>29.089385</v>
      </c>
      <c r="C38" s="84">
        <v>30.976430000000001</v>
      </c>
      <c r="D38" s="84">
        <v>31.354683000000001</v>
      </c>
      <c r="E38" s="84">
        <v>186.30385200000001</v>
      </c>
      <c r="F38" s="84">
        <v>162.97658100000001</v>
      </c>
      <c r="G38" s="85">
        <f t="shared" si="1"/>
        <v>14.313265658702207</v>
      </c>
    </row>
    <row r="39" spans="1:7" ht="12.75" customHeight="1" x14ac:dyDescent="0.2">
      <c r="A39" s="53" t="s">
        <v>149</v>
      </c>
      <c r="B39" s="84">
        <v>0.802867</v>
      </c>
      <c r="C39" s="84">
        <v>1.0962750000000001</v>
      </c>
      <c r="D39" s="84">
        <v>0.81011900000000003</v>
      </c>
      <c r="E39" s="84">
        <v>5.0942600000000002</v>
      </c>
      <c r="F39" s="84">
        <v>6.6552879999999996</v>
      </c>
      <c r="G39" s="85">
        <f t="shared" si="1"/>
        <v>-23.455453768492049</v>
      </c>
    </row>
    <row r="40" spans="1:7" ht="12.75" customHeight="1" x14ac:dyDescent="0.2">
      <c r="A40" s="53" t="s">
        <v>68</v>
      </c>
      <c r="B40" s="84">
        <v>15.340144</v>
      </c>
      <c r="C40" s="84">
        <v>20.858777</v>
      </c>
      <c r="D40" s="84">
        <v>19.674996</v>
      </c>
      <c r="E40" s="84">
        <v>100.39619999999999</v>
      </c>
      <c r="F40" s="84">
        <v>124.553594</v>
      </c>
      <c r="G40" s="85">
        <f t="shared" si="1"/>
        <v>-19.39518019849352</v>
      </c>
    </row>
    <row r="41" spans="1:7" ht="12.75" customHeight="1" x14ac:dyDescent="0.2">
      <c r="A41" s="53" t="s">
        <v>69</v>
      </c>
      <c r="B41" s="84">
        <v>8.2236159999999998</v>
      </c>
      <c r="C41" s="84">
        <v>8.6195260000000005</v>
      </c>
      <c r="D41" s="84">
        <v>8.1547190000000001</v>
      </c>
      <c r="E41" s="84">
        <v>52.646529999999998</v>
      </c>
      <c r="F41" s="84">
        <v>52.212184000000001</v>
      </c>
      <c r="G41" s="85">
        <f t="shared" si="1"/>
        <v>0.83188628922320618</v>
      </c>
    </row>
    <row r="42" spans="1:7" ht="12.75" customHeight="1" x14ac:dyDescent="0.2">
      <c r="A42" s="53" t="s">
        <v>70</v>
      </c>
      <c r="B42" s="84">
        <v>2.358244</v>
      </c>
      <c r="C42" s="84">
        <v>3.0191400000000002</v>
      </c>
      <c r="D42" s="84">
        <v>2.931924</v>
      </c>
      <c r="E42" s="84">
        <v>17.307472000000001</v>
      </c>
      <c r="F42" s="84">
        <v>12.103823999999999</v>
      </c>
      <c r="G42" s="85">
        <f t="shared" si="1"/>
        <v>42.991768551822986</v>
      </c>
    </row>
    <row r="43" spans="1:7" ht="12.75" customHeight="1" x14ac:dyDescent="0.2">
      <c r="A43" s="56" t="s">
        <v>71</v>
      </c>
      <c r="B43" s="84">
        <f>B8-B10</f>
        <v>88.477772999999956</v>
      </c>
      <c r="C43" s="84">
        <f>C8-C10</f>
        <v>117.18651100000011</v>
      </c>
      <c r="D43" s="84">
        <f>D8-D10</f>
        <v>114.88578400000006</v>
      </c>
      <c r="E43" s="84">
        <f>E8-E10</f>
        <v>682.34651200000008</v>
      </c>
      <c r="F43" s="84">
        <f>F8-F10</f>
        <v>851.23978600000009</v>
      </c>
      <c r="G43" s="85">
        <f t="shared" si="1"/>
        <v>-19.840857626454962</v>
      </c>
    </row>
    <row r="44" spans="1:7" ht="12.75" customHeight="1" x14ac:dyDescent="0.2">
      <c r="A44" s="54" t="s">
        <v>31</v>
      </c>
      <c r="B44" s="9"/>
      <c r="C44" s="9"/>
      <c r="D44" s="9"/>
      <c r="E44" s="9"/>
      <c r="F44" s="9"/>
      <c r="G44" s="9"/>
    </row>
    <row r="45" spans="1:7" ht="12.75" customHeight="1" x14ac:dyDescent="0.2">
      <c r="A45" s="54" t="s">
        <v>72</v>
      </c>
      <c r="B45" s="84">
        <v>8.1363280000000007</v>
      </c>
      <c r="C45" s="84">
        <v>36.571835999999998</v>
      </c>
      <c r="D45" s="84">
        <v>37.826974</v>
      </c>
      <c r="E45" s="84">
        <v>189.55875700000001</v>
      </c>
      <c r="F45" s="84">
        <v>320.20690999999999</v>
      </c>
      <c r="G45" s="85">
        <f>IF(AND(F45&gt;0,E45&gt;0),(E45/F45%)-100,"x  ")</f>
        <v>-40.80116603354999</v>
      </c>
    </row>
    <row r="46" spans="1:7" ht="12.75" customHeight="1" x14ac:dyDescent="0.2">
      <c r="A46" s="54" t="s">
        <v>73</v>
      </c>
      <c r="B46" s="84">
        <v>25.684602999999999</v>
      </c>
      <c r="C46" s="84">
        <v>20.006416000000002</v>
      </c>
      <c r="D46" s="84">
        <v>16.554898999999999</v>
      </c>
      <c r="E46" s="84">
        <v>128.805916</v>
      </c>
      <c r="F46" s="84">
        <v>145.38730799999999</v>
      </c>
      <c r="G46" s="85">
        <f>IF(AND(F46&gt;0,E46&gt;0),(E46/F46%)-100,"x  ")</f>
        <v>-11.404979037097235</v>
      </c>
    </row>
    <row r="47" spans="1:7" ht="12.75" customHeight="1" x14ac:dyDescent="0.2">
      <c r="A47" s="54" t="s">
        <v>74</v>
      </c>
      <c r="B47" s="84">
        <v>38.182333999999997</v>
      </c>
      <c r="C47" s="84">
        <v>38.705364000000003</v>
      </c>
      <c r="D47" s="84">
        <v>41.229531999999999</v>
      </c>
      <c r="E47" s="84">
        <v>254.871613</v>
      </c>
      <c r="F47" s="84">
        <v>278.22130299999998</v>
      </c>
      <c r="G47" s="85">
        <f>IF(AND(F47&gt;0,E47&gt;0),(E47/F47%)-100,"x  ")</f>
        <v>-8.3924881913158202</v>
      </c>
    </row>
    <row r="48" spans="1:7" ht="12.75" customHeight="1" x14ac:dyDescent="0.2">
      <c r="A48" s="54" t="s">
        <v>75</v>
      </c>
      <c r="B48" s="84">
        <v>9.9913260000000008</v>
      </c>
      <c r="C48" s="84">
        <v>13.8186</v>
      </c>
      <c r="D48" s="84">
        <v>12.379315999999999</v>
      </c>
      <c r="E48" s="84">
        <v>67.403749000000005</v>
      </c>
      <c r="F48" s="84">
        <v>68.826267000000001</v>
      </c>
      <c r="G48" s="85">
        <f>IF(AND(F48&gt;0,E48&gt;0),(E48/F48%)-100,"x  ")</f>
        <v>-2.066824283815933</v>
      </c>
    </row>
    <row r="49" spans="1:7" ht="12.75" customHeight="1" x14ac:dyDescent="0.2">
      <c r="A49" s="55" t="s">
        <v>76</v>
      </c>
      <c r="B49" s="84">
        <v>6.4617750000000003</v>
      </c>
      <c r="C49" s="84">
        <v>49.065260000000002</v>
      </c>
      <c r="D49" s="84">
        <v>11.331621999999999</v>
      </c>
      <c r="E49" s="84">
        <v>94.127527999999998</v>
      </c>
      <c r="F49" s="84">
        <v>67.645347999999998</v>
      </c>
      <c r="G49" s="85">
        <f>IF(AND(F49&gt;0,E49&gt;0),(E49/F49%)-100,"x  ")</f>
        <v>39.148560518899245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77</v>
      </c>
      <c r="B51" s="84">
        <v>0.36419800000000002</v>
      </c>
      <c r="C51" s="84">
        <v>1.8005439999999999</v>
      </c>
      <c r="D51" s="84">
        <v>0.42403400000000002</v>
      </c>
      <c r="E51" s="84">
        <v>5.1947859999999997</v>
      </c>
      <c r="F51" s="84">
        <v>2.8541949999999998</v>
      </c>
      <c r="G51" s="85">
        <f>IF(AND(F51&gt;0,E51&gt;0),(E51/F51%)-100,"x  ")</f>
        <v>82.005293962045357</v>
      </c>
    </row>
    <row r="52" spans="1:7" ht="12.75" customHeight="1" x14ac:dyDescent="0.2">
      <c r="A52" s="56" t="s">
        <v>118</v>
      </c>
      <c r="B52" s="84">
        <v>0.20943800000000001</v>
      </c>
      <c r="C52" s="84">
        <v>0.437668</v>
      </c>
      <c r="D52" s="84">
        <v>0.29625000000000001</v>
      </c>
      <c r="E52" s="84">
        <v>2.385481</v>
      </c>
      <c r="F52" s="84">
        <v>3.358962</v>
      </c>
      <c r="G52" s="85">
        <f>IF(AND(F52&gt;0,E52&gt;0),(E52/F52%)-100,"x  ")</f>
        <v>-28.98160205444421</v>
      </c>
    </row>
    <row r="53" spans="1:7" ht="12.75" customHeight="1" x14ac:dyDescent="0.2">
      <c r="A53" s="56" t="s">
        <v>78</v>
      </c>
      <c r="B53" s="84">
        <v>2.6823899999999998</v>
      </c>
      <c r="C53" s="84">
        <v>6.8822890000000001</v>
      </c>
      <c r="D53" s="84">
        <v>7.2245210000000002</v>
      </c>
      <c r="E53" s="84">
        <v>27.242616000000002</v>
      </c>
      <c r="F53" s="84">
        <v>18.245704</v>
      </c>
      <c r="G53" s="85">
        <f>IF(AND(F53&gt;0,E53&gt;0),(E53/F53%)-100,"x  ")</f>
        <v>49.309755326514136</v>
      </c>
    </row>
    <row r="54" spans="1:7" ht="12.75" customHeight="1" x14ac:dyDescent="0.2">
      <c r="A54" s="57" t="s">
        <v>79</v>
      </c>
      <c r="B54" s="84">
        <v>153.071279</v>
      </c>
      <c r="C54" s="84">
        <v>180.11860899999999</v>
      </c>
      <c r="D54" s="84">
        <v>201.832638</v>
      </c>
      <c r="E54" s="84">
        <v>1020.009832</v>
      </c>
      <c r="F54" s="84">
        <v>1013.52244</v>
      </c>
      <c r="G54" s="85">
        <f>IF(AND(F54&gt;0,E54&gt;0),(E54/F54%)-100,"x  ")</f>
        <v>0.64008370648409141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80</v>
      </c>
      <c r="B56" s="84">
        <v>127.142535</v>
      </c>
      <c r="C56" s="84">
        <v>148.012936</v>
      </c>
      <c r="D56" s="84">
        <v>176.906148</v>
      </c>
      <c r="E56" s="84">
        <v>865.85115499999995</v>
      </c>
      <c r="F56" s="84">
        <v>814.920796</v>
      </c>
      <c r="G56" s="85">
        <f>IF(AND(F56&gt;0,E56&gt;0),(E56/F56%)-100,"x  ")</f>
        <v>6.2497311701933711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81</v>
      </c>
      <c r="B58" s="84">
        <v>107.236036</v>
      </c>
      <c r="C58" s="84">
        <v>126.981708</v>
      </c>
      <c r="D58" s="84">
        <v>164.26704899999999</v>
      </c>
      <c r="E58" s="84">
        <v>753.382926</v>
      </c>
      <c r="F58" s="84">
        <v>675.46833400000003</v>
      </c>
      <c r="G58" s="85">
        <f>IF(AND(F58&gt;0,E58&gt;0),(E58/F58%)-100,"x  ")</f>
        <v>11.5348992807115</v>
      </c>
    </row>
    <row r="59" spans="1:7" ht="12.75" customHeight="1" x14ac:dyDescent="0.2">
      <c r="A59" s="51" t="s">
        <v>82</v>
      </c>
      <c r="B59" s="84">
        <v>7.0386230000000003</v>
      </c>
      <c r="C59" s="84">
        <v>6.1232220000000002</v>
      </c>
      <c r="D59" s="84">
        <v>5.6615380000000002</v>
      </c>
      <c r="E59" s="84">
        <v>35.752172999999999</v>
      </c>
      <c r="F59" s="84">
        <v>39.917718000000001</v>
      </c>
      <c r="G59" s="85">
        <f>IF(AND(F59&gt;0,E59&gt;0),(E59/F59%)-100,"x  ")</f>
        <v>-10.435328492475449</v>
      </c>
    </row>
    <row r="60" spans="1:7" ht="12.75" customHeight="1" x14ac:dyDescent="0.2">
      <c r="A60" s="50" t="s">
        <v>119</v>
      </c>
      <c r="B60" s="90">
        <v>17.687488999999999</v>
      </c>
      <c r="C60" s="84">
        <v>29.117628</v>
      </c>
      <c r="D60" s="84">
        <v>22.982607999999999</v>
      </c>
      <c r="E60" s="84">
        <v>133.6421</v>
      </c>
      <c r="F60" s="84">
        <v>188.08329800000001</v>
      </c>
      <c r="G60" s="85">
        <f>IF(AND(F60&gt;0,E60&gt;0),(E60/F60%)-100,"x  ")</f>
        <v>-28.945259137257366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83</v>
      </c>
      <c r="B62" s="84">
        <v>2.7115390000000001</v>
      </c>
      <c r="C62" s="84">
        <v>4.7329080000000001</v>
      </c>
      <c r="D62" s="84">
        <v>3.6114030000000001</v>
      </c>
      <c r="E62" s="84">
        <v>24.955385</v>
      </c>
      <c r="F62" s="84">
        <v>31.593046000000001</v>
      </c>
      <c r="G62" s="85">
        <f>IF(AND(F62&gt;0,E62&gt;0),(E62/F62%)-100,"x  ")</f>
        <v>-21.009879832416289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84</v>
      </c>
      <c r="B64" s="84">
        <v>351.40117900000001</v>
      </c>
      <c r="C64" s="84">
        <v>432.08933999999999</v>
      </c>
      <c r="D64" s="84">
        <v>408.57194399999997</v>
      </c>
      <c r="E64" s="84">
        <v>2413.015719</v>
      </c>
      <c r="F64" s="84">
        <v>2822.6840860000002</v>
      </c>
      <c r="G64" s="85">
        <f>IF(AND(F64&gt;0,E64&gt;0),(E64/F64%)-100,"x  ")</f>
        <v>-14.51343311962826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85</v>
      </c>
      <c r="B66" s="84">
        <v>47.467433999999997</v>
      </c>
      <c r="C66" s="84">
        <v>57.244132</v>
      </c>
      <c r="D66" s="84">
        <v>54.085276999999998</v>
      </c>
      <c r="E66" s="84">
        <v>327.536788</v>
      </c>
      <c r="F66" s="84">
        <v>319.29303099999998</v>
      </c>
      <c r="G66" s="85">
        <f t="shared" ref="G66:G71" si="2">IF(AND(F66&gt;0,E66&gt;0),(E66/F66%)-100,"x  ")</f>
        <v>2.581878149416923</v>
      </c>
    </row>
    <row r="67" spans="1:7" ht="12.75" customHeight="1" x14ac:dyDescent="0.2">
      <c r="A67" s="56" t="s">
        <v>178</v>
      </c>
      <c r="B67" s="84">
        <v>212.303538</v>
      </c>
      <c r="C67" s="84">
        <v>268.72542700000002</v>
      </c>
      <c r="D67" s="84">
        <v>245.34696600000001</v>
      </c>
      <c r="E67" s="84">
        <v>1450.960088</v>
      </c>
      <c r="F67" s="84">
        <v>1946.9451750000001</v>
      </c>
      <c r="G67" s="85">
        <f t="shared" si="2"/>
        <v>-25.475041278447918</v>
      </c>
    </row>
    <row r="68" spans="1:7" ht="12.75" customHeight="1" x14ac:dyDescent="0.2">
      <c r="A68" s="56" t="s">
        <v>86</v>
      </c>
      <c r="B68" s="84">
        <v>35.102066000000001</v>
      </c>
      <c r="C68" s="84">
        <v>38.666936999999997</v>
      </c>
      <c r="D68" s="84">
        <v>44.644728000000001</v>
      </c>
      <c r="E68" s="84">
        <v>236.83880400000001</v>
      </c>
      <c r="F68" s="84">
        <v>220.21974599999999</v>
      </c>
      <c r="G68" s="85">
        <f t="shared" si="2"/>
        <v>7.5465794061900482</v>
      </c>
    </row>
    <row r="69" spans="1:7" ht="12.75" customHeight="1" x14ac:dyDescent="0.2">
      <c r="A69" s="56" t="s">
        <v>133</v>
      </c>
      <c r="B69" s="84">
        <v>12.807131999999999</v>
      </c>
      <c r="C69" s="84">
        <v>16.761524000000001</v>
      </c>
      <c r="D69" s="84">
        <v>17.564503999999999</v>
      </c>
      <c r="E69" s="84">
        <v>101.30446600000001</v>
      </c>
      <c r="F69" s="84">
        <v>77.306487000000004</v>
      </c>
      <c r="G69" s="85">
        <f t="shared" si="2"/>
        <v>31.042645877829131</v>
      </c>
    </row>
    <row r="70" spans="1:7" ht="12.75" customHeight="1" x14ac:dyDescent="0.2">
      <c r="A70" s="58" t="s">
        <v>134</v>
      </c>
      <c r="B70" s="84">
        <v>3.0325129999999998</v>
      </c>
      <c r="C70" s="84">
        <v>4.7059490000000004</v>
      </c>
      <c r="D70" s="84">
        <v>4.0693989999999998</v>
      </c>
      <c r="E70" s="84">
        <v>22.571314999999998</v>
      </c>
      <c r="F70" s="84">
        <v>22.642731999999999</v>
      </c>
      <c r="G70" s="85">
        <f t="shared" si="2"/>
        <v>-0.31540805234986635</v>
      </c>
    </row>
    <row r="71" spans="1:7" ht="12.75" customHeight="1" x14ac:dyDescent="0.2">
      <c r="A71" s="59" t="s">
        <v>87</v>
      </c>
      <c r="B71" s="84">
        <v>5.1969510000000003</v>
      </c>
      <c r="C71" s="84">
        <v>7.2588710000000001</v>
      </c>
      <c r="D71" s="84">
        <v>4.9966169999999996</v>
      </c>
      <c r="E71" s="84">
        <v>33.517654</v>
      </c>
      <c r="F71" s="84">
        <v>35.284424000000001</v>
      </c>
      <c r="G71" s="85">
        <f t="shared" si="2"/>
        <v>-5.0072235839814283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108</v>
      </c>
      <c r="B73" s="84">
        <v>2.4645869999999999</v>
      </c>
      <c r="C73" s="84">
        <v>3.5306959999999998</v>
      </c>
      <c r="D73" s="84">
        <v>2.2870599999999999</v>
      </c>
      <c r="E73" s="84">
        <v>16.181024000000001</v>
      </c>
      <c r="F73" s="84">
        <v>19.259694</v>
      </c>
      <c r="G73" s="85">
        <f>IF(AND(F73&gt;0,E73&gt;0),(E73/F73%)-100,"x  ")</f>
        <v>-15.985041091514745</v>
      </c>
    </row>
    <row r="74" spans="1:7" ht="24" x14ac:dyDescent="0.2">
      <c r="A74" s="61" t="s">
        <v>103</v>
      </c>
      <c r="B74" s="84">
        <v>4.5666880000000001</v>
      </c>
      <c r="C74" s="84">
        <v>5.2540300000000002</v>
      </c>
      <c r="D74" s="84">
        <v>5.0064130000000002</v>
      </c>
      <c r="E74" s="84">
        <v>28.403331999999999</v>
      </c>
      <c r="F74" s="84">
        <v>3.4105999999999997E-2</v>
      </c>
      <c r="G74" s="85">
        <f>IF(AND(F74&gt;0,E74&gt;0),(E74/F74%)-100,"x  ")</f>
        <v>83179.575441271343</v>
      </c>
    </row>
    <row r="75" spans="1:7" x14ac:dyDescent="0.2">
      <c r="A75" s="62" t="s">
        <v>42</v>
      </c>
      <c r="B75" s="91">
        <v>1597.5562849999999</v>
      </c>
      <c r="C75" s="87">
        <v>1862.559882</v>
      </c>
      <c r="D75" s="87">
        <v>1747.24254</v>
      </c>
      <c r="E75" s="87">
        <v>10335.410854</v>
      </c>
      <c r="F75" s="87">
        <v>10608.159819</v>
      </c>
      <c r="G75" s="88">
        <f>IF(AND(F75&gt;0,E75&gt;0),(E75/F75%)-100,"x  ")</f>
        <v>-2.5711242067779523</v>
      </c>
    </row>
    <row r="77" spans="1:7" x14ac:dyDescent="0.2">
      <c r="A77" s="33" t="s">
        <v>151</v>
      </c>
    </row>
    <row r="78" spans="1:7" x14ac:dyDescent="0.2">
      <c r="A78" s="33" t="s">
        <v>177</v>
      </c>
      <c r="B78" s="81"/>
      <c r="C78" s="81"/>
      <c r="D78" s="81"/>
      <c r="E78" s="81"/>
      <c r="F78" s="81"/>
      <c r="G78" s="81"/>
    </row>
    <row r="79" spans="1:7" x14ac:dyDescent="0.2">
      <c r="A79" s="33"/>
      <c r="B79" s="33"/>
      <c r="C79" s="33"/>
      <c r="D79" s="33"/>
      <c r="E79" s="33"/>
      <c r="F79" s="33"/>
      <c r="G79" s="33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11 A26:G31 A13:G24 A12 A33:G66 A32 A68:G75 B67:G67">
    <cfRule type="expression" dxfId="4" priority="8">
      <formula>MOD(ROW(),2)=0</formula>
    </cfRule>
  </conditionalFormatting>
  <conditionalFormatting sqref="A25:G25">
    <cfRule type="expression" dxfId="3" priority="4">
      <formula>MOD(ROW(),2)=0</formula>
    </cfRule>
  </conditionalFormatting>
  <conditionalFormatting sqref="B12:G12">
    <cfRule type="expression" dxfId="2" priority="3">
      <formula>MOD(ROW(),2)=0</formula>
    </cfRule>
  </conditionalFormatting>
  <conditionalFormatting sqref="B32:G32">
    <cfRule type="expression" dxfId="1" priority="2">
      <formula>MOD(ROW(),2)=0</formula>
    </cfRule>
  </conditionalFormatting>
  <conditionalFormatting sqref="A6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2/17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3" t="s">
        <v>157</v>
      </c>
      <c r="B2" s="113"/>
      <c r="C2" s="113"/>
      <c r="D2" s="113"/>
      <c r="E2" s="113"/>
      <c r="F2" s="113"/>
      <c r="G2" s="113"/>
    </row>
    <row r="3" spans="1:7" x14ac:dyDescent="0.2">
      <c r="A3" s="78"/>
      <c r="B3" s="113" t="s">
        <v>168</v>
      </c>
      <c r="C3" s="113"/>
      <c r="D3" s="113"/>
      <c r="E3" s="113"/>
      <c r="F3" s="113"/>
      <c r="G3" s="78"/>
    </row>
    <row r="28" spans="1:7" x14ac:dyDescent="0.2">
      <c r="A28" s="113"/>
      <c r="B28" s="113"/>
      <c r="C28" s="113"/>
      <c r="D28" s="113"/>
      <c r="E28" s="113"/>
      <c r="F28" s="113"/>
      <c r="G28" s="113"/>
    </row>
    <row r="29" spans="1:7" x14ac:dyDescent="0.2">
      <c r="A29" s="134" t="s">
        <v>169</v>
      </c>
      <c r="B29" s="134"/>
      <c r="C29" s="134"/>
      <c r="D29" s="134"/>
      <c r="E29" s="134"/>
      <c r="F29" s="134"/>
      <c r="G29" s="134"/>
    </row>
  </sheetData>
  <mergeCells count="4">
    <mergeCell ref="A29:G29"/>
    <mergeCell ref="A28:G28"/>
    <mergeCell ref="B3:F3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2/17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8"/>
  <sheetViews>
    <sheetView topLeftCell="A16" workbookViewId="0">
      <selection activeCell="B40" sqref="B40:B45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158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5" t="s">
        <v>88</v>
      </c>
      <c r="B3" s="140" t="s">
        <v>89</v>
      </c>
      <c r="C3" s="14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6"/>
      <c r="B4" s="142" t="s">
        <v>170</v>
      </c>
      <c r="C4" s="14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6"/>
      <c r="B5" s="138"/>
      <c r="C5" s="13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7"/>
      <c r="B6" s="138"/>
      <c r="C6" s="13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3">
        <v>10335.410854</v>
      </c>
      <c r="C8" s="94"/>
      <c r="D8" s="93">
        <v>10608.159819</v>
      </c>
      <c r="E8" s="9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2017</v>
      </c>
      <c r="C9" s="20">
        <v>2017</v>
      </c>
      <c r="D9" s="12">
        <v>2016</v>
      </c>
      <c r="E9" s="12">
        <v>2016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171</v>
      </c>
      <c r="B10" s="92">
        <v>1441.09285</v>
      </c>
      <c r="C10" s="95">
        <f t="shared" ref="C10:C24" si="0">IF(B$8&gt;0,B10/B$8*100,0)</f>
        <v>13.943256541584603</v>
      </c>
      <c r="D10" s="96">
        <v>1935.591304</v>
      </c>
      <c r="E10" s="95">
        <f t="shared" ref="E10:E24" si="1">IF(D$8&gt;0,D10/D$8*100,0)</f>
        <v>18.246249462920161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61</v>
      </c>
      <c r="B11" s="92">
        <v>1078.1159540000001</v>
      </c>
      <c r="C11" s="97">
        <f t="shared" si="0"/>
        <v>10.431282986517646</v>
      </c>
      <c r="D11" s="96">
        <v>1048.645655</v>
      </c>
      <c r="E11" s="95">
        <f t="shared" si="1"/>
        <v>9.8852739107662941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172</v>
      </c>
      <c r="B12" s="92">
        <v>753.382926</v>
      </c>
      <c r="C12" s="97">
        <f t="shared" si="0"/>
        <v>7.2893369856547752</v>
      </c>
      <c r="D12" s="96">
        <v>675.46833400000003</v>
      </c>
      <c r="E12" s="95">
        <f t="shared" si="1"/>
        <v>6.3674411540273574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63</v>
      </c>
      <c r="B13" s="92">
        <v>684.71349099999998</v>
      </c>
      <c r="C13" s="97">
        <f t="shared" si="0"/>
        <v>6.6249276460548527</v>
      </c>
      <c r="D13" s="96">
        <v>627.02283399999999</v>
      </c>
      <c r="E13" s="95">
        <f t="shared" si="1"/>
        <v>5.9107596859255045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47</v>
      </c>
      <c r="B14" s="92">
        <v>667.94060400000001</v>
      </c>
      <c r="C14" s="97">
        <f t="shared" si="0"/>
        <v>6.4626420123540074</v>
      </c>
      <c r="D14" s="96">
        <v>618.26324299999999</v>
      </c>
      <c r="E14" s="95">
        <f t="shared" si="1"/>
        <v>5.8281856000382337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173</v>
      </c>
      <c r="B15" s="92">
        <v>612.25383299999999</v>
      </c>
      <c r="C15" s="97">
        <f t="shared" si="0"/>
        <v>5.923846101996479</v>
      </c>
      <c r="D15" s="96">
        <v>643.10317599999996</v>
      </c>
      <c r="E15" s="95">
        <f t="shared" si="1"/>
        <v>6.0623443365564169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62</v>
      </c>
      <c r="B16" s="92">
        <v>529.31023000000005</v>
      </c>
      <c r="C16" s="97">
        <f t="shared" si="0"/>
        <v>5.1213274196559588</v>
      </c>
      <c r="D16" s="96">
        <v>495.66389700000002</v>
      </c>
      <c r="E16" s="95">
        <f t="shared" si="1"/>
        <v>4.6724776535910522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174</v>
      </c>
      <c r="B17" s="92">
        <v>410.87419</v>
      </c>
      <c r="C17" s="97">
        <f t="shared" si="0"/>
        <v>3.9754025824816042</v>
      </c>
      <c r="D17" s="96">
        <v>388.31478399999997</v>
      </c>
      <c r="E17" s="95">
        <f t="shared" si="1"/>
        <v>3.6605291645823379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48</v>
      </c>
      <c r="B18" s="92">
        <v>402.66678200000001</v>
      </c>
      <c r="C18" s="97">
        <f t="shared" si="0"/>
        <v>3.895992018973879</v>
      </c>
      <c r="D18" s="96">
        <v>379.02871900000002</v>
      </c>
      <c r="E18" s="95">
        <f t="shared" si="1"/>
        <v>3.5729921632697454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45</v>
      </c>
      <c r="B19" s="92">
        <v>356.65134799999998</v>
      </c>
      <c r="C19" s="97">
        <f t="shared" si="0"/>
        <v>3.4507708792434615</v>
      </c>
      <c r="D19" s="96">
        <v>338.40626400000002</v>
      </c>
      <c r="E19" s="95">
        <f t="shared" si="1"/>
        <v>3.1900562375944728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74</v>
      </c>
      <c r="B20" s="92">
        <v>254.871613</v>
      </c>
      <c r="C20" s="97">
        <f t="shared" si="0"/>
        <v>2.4660036896487751</v>
      </c>
      <c r="D20" s="96">
        <v>278.22130299999998</v>
      </c>
      <c r="E20" s="95">
        <f t="shared" si="1"/>
        <v>2.6227103262686993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53</v>
      </c>
      <c r="B21" s="92">
        <v>245.35672099999999</v>
      </c>
      <c r="C21" s="97">
        <f t="shared" si="0"/>
        <v>2.3739425985667739</v>
      </c>
      <c r="D21" s="96">
        <v>240.65107499999999</v>
      </c>
      <c r="E21" s="95">
        <f t="shared" si="1"/>
        <v>2.2685468460700986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86</v>
      </c>
      <c r="B22" s="92">
        <v>236.83880400000001</v>
      </c>
      <c r="C22" s="97">
        <f t="shared" si="0"/>
        <v>2.2915277132726555</v>
      </c>
      <c r="D22" s="96">
        <v>220.21974599999999</v>
      </c>
      <c r="E22" s="95">
        <f t="shared" si="1"/>
        <v>2.0759467217449918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72</v>
      </c>
      <c r="B23" s="92">
        <v>189.55875700000001</v>
      </c>
      <c r="C23" s="97">
        <f t="shared" si="0"/>
        <v>1.8340708432179762</v>
      </c>
      <c r="D23" s="96">
        <v>320.20690999999999</v>
      </c>
      <c r="E23" s="95">
        <f t="shared" si="1"/>
        <v>3.0184962845910905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175</v>
      </c>
      <c r="B24" s="92">
        <v>186.30385200000001</v>
      </c>
      <c r="C24" s="97">
        <f t="shared" si="0"/>
        <v>1.8025780942021952</v>
      </c>
      <c r="D24" s="96">
        <v>162.97658100000001</v>
      </c>
      <c r="E24" s="95">
        <f t="shared" si="1"/>
        <v>1.5363322553653167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90</v>
      </c>
      <c r="B26" s="92">
        <f>B8-(SUM(B10:B24))</f>
        <v>2285.4788989999988</v>
      </c>
      <c r="C26" s="97">
        <f>IF(B$8&gt;0,B26/B$8*100,0)</f>
        <v>22.113091886574352</v>
      </c>
      <c r="D26" s="96">
        <f>D8-(SUM(D10:D24))</f>
        <v>2236.3759939999982</v>
      </c>
      <c r="E26" s="95">
        <f>IF(D$8&gt;0,D26/D$8*100,0)</f>
        <v>21.081658196688206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176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2017</v>
      </c>
      <c r="C33" s="6">
        <v>2016</v>
      </c>
      <c r="D33" s="6">
        <v>2015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91</v>
      </c>
      <c r="B34" s="98">
        <v>1687.0477860000001</v>
      </c>
      <c r="C34" s="98">
        <v>1650.878639</v>
      </c>
      <c r="D34" s="98">
        <v>1649.5537300000001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92</v>
      </c>
      <c r="B35" s="98">
        <v>1582.678306</v>
      </c>
      <c r="C35" s="98">
        <v>1708.6447639999999</v>
      </c>
      <c r="D35" s="98">
        <v>1590.267754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93</v>
      </c>
      <c r="B36" s="98">
        <v>1858.326055</v>
      </c>
      <c r="C36" s="98">
        <v>1692.2706029999999</v>
      </c>
      <c r="D36" s="98">
        <v>1866.664209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94</v>
      </c>
      <c r="B37" s="98">
        <v>1597.5562849999999</v>
      </c>
      <c r="C37" s="98">
        <v>2109.648357</v>
      </c>
      <c r="D37" s="98">
        <v>1582.7983959999999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95</v>
      </c>
      <c r="B38" s="98">
        <v>1862.559882</v>
      </c>
      <c r="C38" s="98">
        <v>1684.7416929999999</v>
      </c>
      <c r="D38" s="98">
        <v>1639.9235309999999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96</v>
      </c>
      <c r="B39" s="98">
        <v>1747.24254</v>
      </c>
      <c r="C39" s="98">
        <v>1761.9757629999999</v>
      </c>
      <c r="D39" s="98">
        <v>1786.893456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97</v>
      </c>
      <c r="B40" s="98"/>
      <c r="C40" s="98">
        <v>1511.7262430000001</v>
      </c>
      <c r="D40" s="98">
        <v>1635.183123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98</v>
      </c>
      <c r="B41" s="98"/>
      <c r="C41" s="98">
        <v>1541.385444</v>
      </c>
      <c r="D41" s="98">
        <v>1655.4041050000001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99</v>
      </c>
      <c r="B42" s="98"/>
      <c r="C42" s="98">
        <v>1838.6235160000001</v>
      </c>
      <c r="D42" s="98">
        <v>1662.6062099999999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100</v>
      </c>
      <c r="B43" s="98"/>
      <c r="C43" s="98">
        <v>1698.524071</v>
      </c>
      <c r="D43" s="98">
        <v>1913.1086989999999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101</v>
      </c>
      <c r="B44" s="98"/>
      <c r="C44" s="98">
        <v>1752.0590769999999</v>
      </c>
      <c r="D44" s="98">
        <v>1984.9380759999999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102</v>
      </c>
      <c r="B45" s="98"/>
      <c r="C45" s="98">
        <v>1834.062754</v>
      </c>
      <c r="D45" s="98">
        <v>1501.6238049999999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/>
      <c r="B46" s="6"/>
      <c r="C46" s="6"/>
      <c r="D46" s="6"/>
    </row>
    <row r="47" spans="1:26" x14ac:dyDescent="0.2">
      <c r="B47" s="6"/>
      <c r="C47" s="6"/>
      <c r="D47" s="6"/>
    </row>
    <row r="48" spans="1:26" x14ac:dyDescent="0.2">
      <c r="B48" s="6"/>
      <c r="C48" s="6"/>
      <c r="D48" s="6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2/17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2019-08-08T15:13:58Z</cp:lastPrinted>
  <dcterms:created xsi:type="dcterms:W3CDTF">2012-03-28T07:56:08Z</dcterms:created>
  <dcterms:modified xsi:type="dcterms:W3CDTF">2019-08-20T11:35:30Z</dcterms:modified>
  <cp:category>LIS-Bericht</cp:category>
</cp:coreProperties>
</file>