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<sst xmlns="http://schemas.openxmlformats.org/spreadsheetml/2006/main" count="221" uniqueCount="179">
  <si>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</si>
  <si>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</si>
  <si>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</si>
  <si>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</si>
  <si>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</si>
  <si>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</si>
  <si>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</si>
  <si>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</si>
  <si>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</si>
  <si>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</si>
  <si>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</si>
  <si>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</si>
  <si>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</si>
  <si>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</si>
  <si>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</si>
  <si>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</si>
  <si>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</si>
  <si>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</si>
  <si>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</si>
  <si>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</si>
  <si>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</si>
  <si>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</si>
  <si>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</si>
  <si>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</si>
  <si>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</si>
  <si>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</si>
  <si>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</si>
  <si>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</si>
  <si>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</si>
  <si>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</si>
  <si>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</si>
  <si>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</si>
  <si>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</si>
  <si>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</si>
  <si>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</si>
  <si>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</si>
  <si>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</si>
  <si>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</si>
  <si>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</si>
  <si>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</si>
  <si>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</si>
  <si>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</si>
  <si>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</si>
  <si>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</si>
  <si>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</si>
  <si>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</si>
  <si>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</si>
  <si>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</si>
  <si>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</si>
  <si>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</si>
  <si>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</si>
  <si>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</si>
  <si>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</si>
  <si>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</si>
  <si>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</si>
  <si>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</si>
  <si>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</si>
  <si>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</si>
  <si>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</si>
  <si>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</si>
  <si>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</si>
  <si>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</si>
  <si>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</si>
  <si>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</si>
  <si>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</si>
  <si>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</si>
  <si>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</si>
  <si>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</si>
  <si>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</si>
  <si>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</si>
  <si>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</si>
  <si>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</si>
  <si>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</si>
  <si>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</si>
  <si>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</si>
  <si>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</si>
  <si>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</si>
  <si>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</si>
  <si>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</si>
  <si>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</si>
  <si>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</si>
  <si>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</si>
  <si>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</si>
  <si>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</si>
  <si>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</si>
  <si>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</si>
  <si>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</si>
  <si>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</si>
  <si>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</si>
  <si>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</si>
  <si>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</si>
  <si>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</si>
  <si>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</si>
  <si>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</si>
  <si>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</si>
  <si>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</si>
  <si>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</si>
  <si>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</si>
  <si>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</si>
  <si>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</si>
  <si>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</si>
  <si>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</si>
  <si>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</si>
  <si>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</si>
  <si>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</si>
  <si>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</si>
  <si>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</si>
  <si>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</si>
  <si>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</si>
  <si>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</si>
  <si>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</si>
  <si>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</si>
  <si>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</si>
  <si>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</si>
  <si>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</si>
  <si>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</si>
  <si>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</si>
  <si>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</si>
  <si>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</si>
  <si>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</si>
  <si>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</si>
  <si>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</si>
  <si>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</si>
  <si>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</si>
  <si>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</si>
  <si>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</si>
  <si>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</si>
  <si>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</si>
  <si>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</si>
  <si>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</si>
  <si>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</si>
  <si>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</si>
  <si>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</si>
  <si>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</si>
  <si>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</si>
  <si>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</si>
  <si>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</si>
  <si>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</si>
  <si>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</si>
  <si>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</si>
  <si>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</si>
  <si>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</si>
  <si>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</si>
  <si>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</si>
  <si>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</si>
  <si>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</si>
  <si>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</si>
  <si>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</si>
  <si>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</si>
  <si>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</si>
  <si>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</si>
  <si>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</si>
  <si>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</si>
  <si>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</si>
  <si>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</si>
  <si>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</si>
  <si>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</si>
  <si>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</si>
  <si>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</si>
  <si>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</si>
  <si>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3/17 SH</t>
  </si>
  <si>
    <t>3. Quartal 2017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</si>
  <si>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</si>
  <si>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</si>
  <si>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</si>
  <si>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</si>
  <si>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</si>
  <si>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</si>
  <si>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</si>
  <si>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2015 bis 2017 im Monatsvergleich</t>
  </si>
  <si>
    <t>Januar - September 2017</t>
  </si>
  <si>
    <t>China, Volksrepublik</t>
  </si>
  <si>
    <t>Verein.Staaten (USA)</t>
  </si>
  <si>
    <t>Vereinigt.Königreich</t>
  </si>
  <si>
    <t>Frankreich</t>
  </si>
  <si>
    <t xml:space="preserve">2. Einfuhr des Landes Schleswig-Holstein in 2015 bis 2017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</si>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</sst>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2245.1728459999999</c:v>
                </c:pt>
                <c:pt idx="1">
                  <c:v>1656.75739</c:v>
                </c:pt>
                <c:pt idx="2">
                  <c:v>1091.4898889999999</c:v>
                </c:pt>
                <c:pt idx="3">
                  <c:v>1011.9595859999999</c:v>
                </c:pt>
                <c:pt idx="4">
                  <c:v>973.13352599999996</c:v>
                </c:pt>
                <c:pt idx="5">
                  <c:v>896.00089600000001</c:v>
                </c:pt>
                <c:pt idx="6">
                  <c:v>779.11312999999996</c:v>
                </c:pt>
                <c:pt idx="7">
                  <c:v>605.94860500000004</c:v>
                </c:pt>
                <c:pt idx="8">
                  <c:v>577.78791200000001</c:v>
                </c:pt>
                <c:pt idx="9">
                  <c:v>528.05686300000002</c:v>
                </c:pt>
                <c:pt idx="10">
                  <c:v>379.32384100000002</c:v>
                </c:pt>
                <c:pt idx="11">
                  <c:v>359.58782000000002</c:v>
                </c:pt>
                <c:pt idx="12">
                  <c:v>340.33255600000001</c:v>
                </c:pt>
                <c:pt idx="13">
                  <c:v>318.96551199999999</c:v>
                </c:pt>
                <c:pt idx="14">
                  <c:v>284.70169099999998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2599.6143099999999</c:v>
                </c:pt>
                <c:pt idx="1">
                  <c:v>1609.944223</c:v>
                </c:pt>
                <c:pt idx="2">
                  <c:v>999.38584000000003</c:v>
                </c:pt>
                <c:pt idx="3">
                  <c:v>930.43838200000005</c:v>
                </c:pt>
                <c:pt idx="4">
                  <c:v>911.25746200000003</c:v>
                </c:pt>
                <c:pt idx="5">
                  <c:v>1011.467718</c:v>
                </c:pt>
                <c:pt idx="6">
                  <c:v>724.38724300000001</c:v>
                </c:pt>
                <c:pt idx="7">
                  <c:v>574.00693200000001</c:v>
                </c:pt>
                <c:pt idx="8">
                  <c:v>562.13179500000001</c:v>
                </c:pt>
                <c:pt idx="9">
                  <c:v>511.01411400000001</c:v>
                </c:pt>
                <c:pt idx="10">
                  <c:v>418.860545</c:v>
                </c:pt>
                <c:pt idx="11">
                  <c:v>361.75705199999999</c:v>
                </c:pt>
                <c:pt idx="12">
                  <c:v>323.59284500000001</c:v>
                </c:pt>
                <c:pt idx="13">
                  <c:v>415.020623</c:v>
                </c:pt>
                <c:pt idx="14">
                  <c:v>258.519904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733312"/>
        <c:axId val="41452288"/>
      </c:barChart>
      <c:catAx>
        <c:axId val="40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2288"/>
        <c:crosses val="autoZero"/>
        <c:auto val="1"/>
        <c:lblAlgn val="ctr"/>
        <c:lblOffset val="100"/>
        <c:noMultiLvlLbl val="0"/>
      </c:catAx>
      <c:valAx>
        <c:axId val="414522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3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6928"/>
        <c:axId val="69383680"/>
      </c:lineChart>
      <c:catAx>
        <c:axId val="693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83680"/>
        <c:crosses val="autoZero"/>
        <c:auto val="1"/>
        <c:lblAlgn val="ctr"/>
        <c:lblOffset val="100"/>
        <c:noMultiLvlLbl val="0"/>
      </c:catAx>
      <c:valAx>
        <c:axId val="693836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356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97</v>
      </c>
      <c r="C4" s="83" t="s">
        <v>98</v>
      </c>
      <c r="D4" s="83" t="s">
        <v>99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302.23379499999999</v>
      </c>
      <c r="C8" s="84">
        <v>289.96583199999998</v>
      </c>
      <c r="D8" s="84">
        <v>279.27400699999998</v>
      </c>
      <c r="E8" s="84">
        <v>2548.0727430000002</v>
      </c>
      <c r="F8" s="84">
        <v>2429.9142120000001</v>
      </c>
      <c r="G8" s="85">
        <f>IF(AND(F8&gt;0,E8&gt;0),(E8/F8%)-100,"x  ")</f>
        <v>4.8626626576559886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10.300383</v>
      </c>
      <c r="C10" s="84">
        <v>11.121164</v>
      </c>
      <c r="D10" s="84">
        <v>8.5590729999999997</v>
      </c>
      <c r="E10" s="84">
        <v>94.007829000000001</v>
      </c>
      <c r="F10" s="84">
        <v>80.881349999999998</v>
      </c>
      <c r="G10" s="85">
        <f>IF(AND(F10&gt;0,E10&gt;0),(E10/F10%)-100,"x  ")</f>
        <v>16.229302552442562</v>
      </c>
    </row>
    <row r="11" spans="1:7" s="9" customFormat="1" ht="12" x14ac:dyDescent="0.2">
      <c r="A11" s="37" t="s">
        <v>25</v>
      </c>
      <c r="B11" s="84">
        <v>104.90857099999999</v>
      </c>
      <c r="C11" s="84">
        <v>96.952194000000006</v>
      </c>
      <c r="D11" s="84">
        <v>99.889382999999995</v>
      </c>
      <c r="E11" s="84">
        <v>833.26128000000006</v>
      </c>
      <c r="F11" s="84">
        <v>812.83553099999995</v>
      </c>
      <c r="G11" s="85">
        <f>IF(AND(F11&gt;0,E11&gt;0),(E11/F11%)-100,"x  ")</f>
        <v>2.5129006079336875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5.8652220000000002</v>
      </c>
      <c r="C13" s="84">
        <v>4.9548949999999996</v>
      </c>
      <c r="D13" s="84">
        <v>5.3421130000000003</v>
      </c>
      <c r="E13" s="84">
        <v>45.006141999999997</v>
      </c>
      <c r="F13" s="84">
        <v>41.460332999999999</v>
      </c>
      <c r="G13" s="85">
        <f>IF(AND(F13&gt;0,E13&gt;0),(E13/F13%)-100,"x  ")</f>
        <v>8.5522926214799071</v>
      </c>
    </row>
    <row r="14" spans="1:7" s="9" customFormat="1" ht="12" x14ac:dyDescent="0.2">
      <c r="A14" s="38" t="s">
        <v>110</v>
      </c>
      <c r="B14" s="84">
        <v>38.815539999999999</v>
      </c>
      <c r="C14" s="84">
        <v>39.280963</v>
      </c>
      <c r="D14" s="84">
        <v>44.964230000000001</v>
      </c>
      <c r="E14" s="84">
        <v>357.32422300000002</v>
      </c>
      <c r="F14" s="84">
        <v>362.64827100000002</v>
      </c>
      <c r="G14" s="85">
        <f>IF(AND(F14&gt;0,E14&gt;0),(E14/F14%)-100,"x  ")</f>
        <v>-1.468102408242288</v>
      </c>
    </row>
    <row r="15" spans="1:7" s="9" customFormat="1" ht="12" x14ac:dyDescent="0.2">
      <c r="A15" s="38" t="s">
        <v>135</v>
      </c>
      <c r="B15" s="84">
        <v>49.754517</v>
      </c>
      <c r="C15" s="84">
        <v>35.402873999999997</v>
      </c>
      <c r="D15" s="84">
        <v>37.251469</v>
      </c>
      <c r="E15" s="84">
        <v>327.71211199999999</v>
      </c>
      <c r="F15" s="84">
        <v>329.91360600000002</v>
      </c>
      <c r="G15" s="85">
        <f>IF(AND(F15&gt;0,E15&gt;0),(E15/F15%)-100,"x  ")</f>
        <v>-0.66729409153256825</v>
      </c>
    </row>
    <row r="16" spans="1:7" s="9" customFormat="1" ht="12" x14ac:dyDescent="0.2">
      <c r="A16" s="37" t="s">
        <v>26</v>
      </c>
      <c r="B16" s="84">
        <v>126.83562999999999</v>
      </c>
      <c r="C16" s="84">
        <v>131.81355500000001</v>
      </c>
      <c r="D16" s="84">
        <v>123.51202499999999</v>
      </c>
      <c r="E16" s="84">
        <v>1146.4375480000001</v>
      </c>
      <c r="F16" s="84">
        <v>1035.7468739999999</v>
      </c>
      <c r="G16" s="85">
        <f>IF(AND(F16&gt;0,E16&gt;0),(E16/F16%)-100,"x  ")</f>
        <v>10.687039157793308</v>
      </c>
    </row>
    <row r="17" spans="1:7" s="9" customFormat="1" ht="12" x14ac:dyDescent="0.2">
      <c r="A17" s="40" t="s">
        <v>27</v>
      </c>
      <c r="B17" s="84">
        <v>60.189211</v>
      </c>
      <c r="C17" s="84">
        <v>50.078918999999999</v>
      </c>
      <c r="D17" s="84">
        <v>47.313526000000003</v>
      </c>
      <c r="E17" s="84">
        <v>474.366086</v>
      </c>
      <c r="F17" s="84">
        <v>500.45045699999997</v>
      </c>
      <c r="G17" s="85">
        <f>IF(AND(F17&gt;0,E17&gt;0),(E17/F17%)-100,"x  ")</f>
        <v>-5.2121784754409788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1303.8342540000001</v>
      </c>
      <c r="C19" s="84">
        <v>1398.6525489999999</v>
      </c>
      <c r="D19" s="84">
        <v>1278.140948</v>
      </c>
      <c r="E19" s="84">
        <v>12003.581152000001</v>
      </c>
      <c r="F19" s="84">
        <v>12123.918329</v>
      </c>
      <c r="G19" s="85">
        <f>IF(AND(F19&gt;0,E19&gt;0),(E19/F19%)-100,"x  ")</f>
        <v>-0.99256010915345882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87.986046000000002</v>
      </c>
      <c r="C21" s="84">
        <v>123.563665</v>
      </c>
      <c r="D21" s="84">
        <v>75.804912999999999</v>
      </c>
      <c r="E21" s="84">
        <v>833.78818200000001</v>
      </c>
      <c r="F21" s="84">
        <v>824.64502100000004</v>
      </c>
      <c r="G21" s="85">
        <f>IF(AND(F21&gt;0,E21&gt;0),(E21/F21%)-100,"x  ")</f>
        <v>1.1087390049251127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65.060817999999998</v>
      </c>
      <c r="C23" s="84">
        <v>91.81644</v>
      </c>
      <c r="D23" s="84">
        <v>27.445318</v>
      </c>
      <c r="E23" s="84">
        <v>570.66139799999996</v>
      </c>
      <c r="F23" s="84">
        <v>627.01090099999999</v>
      </c>
      <c r="G23" s="85">
        <f>IF(AND(F23&gt;0,E23&gt;0),(E23/F23%)-100,"x  ")</f>
        <v>-8.9870053152393297</v>
      </c>
    </row>
    <row r="24" spans="1:7" s="9" customFormat="1" ht="12" x14ac:dyDescent="0.2">
      <c r="A24" s="40" t="s">
        <v>30</v>
      </c>
      <c r="B24" s="84">
        <v>104.551857</v>
      </c>
      <c r="C24" s="84">
        <v>111.90233499999999</v>
      </c>
      <c r="D24" s="84">
        <v>84.895595999999998</v>
      </c>
      <c r="E24" s="84">
        <v>1020.711012</v>
      </c>
      <c r="F24" s="84">
        <v>923.08385799999996</v>
      </c>
      <c r="G24" s="85">
        <f>IF(AND(F24&gt;0,E24&gt;0),(E24/F24%)-100,"x  ")</f>
        <v>10.576195559472126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10.092503000000001</v>
      </c>
      <c r="C26" s="84">
        <v>24.096533999999998</v>
      </c>
      <c r="D26" s="84">
        <v>7.9468269999999999</v>
      </c>
      <c r="E26" s="84">
        <v>152.48023499999999</v>
      </c>
      <c r="F26" s="84">
        <v>105.862201</v>
      </c>
      <c r="G26" s="85">
        <f>IF(AND(F26&gt;0,E26&gt;0),(E26/F26%)-100,"x  ")</f>
        <v>44.036524424803901</v>
      </c>
    </row>
    <row r="27" spans="1:7" s="9" customFormat="1" ht="12" x14ac:dyDescent="0.2">
      <c r="A27" s="39" t="s">
        <v>111</v>
      </c>
      <c r="B27" s="84">
        <v>9.1677049999999998</v>
      </c>
      <c r="C27" s="84">
        <v>6.1592409999999997</v>
      </c>
      <c r="D27" s="84">
        <v>8.2104890000000008</v>
      </c>
      <c r="E27" s="84">
        <v>94.857387000000003</v>
      </c>
      <c r="F27" s="84">
        <v>117.99110400000001</v>
      </c>
      <c r="G27" s="85">
        <f>IF(AND(F27&gt;0,E27&gt;0),(E27/F27%)-100,"x  ")</f>
        <v>-19.606323032624573</v>
      </c>
    </row>
    <row r="28" spans="1:7" s="9" customFormat="1" ht="12" x14ac:dyDescent="0.2">
      <c r="A28" s="42" t="s">
        <v>33</v>
      </c>
      <c r="B28" s="84">
        <v>1111.296351</v>
      </c>
      <c r="C28" s="84">
        <v>1163.186549</v>
      </c>
      <c r="D28" s="84">
        <v>1117.440439</v>
      </c>
      <c r="E28" s="84">
        <v>10149.081958000001</v>
      </c>
      <c r="F28" s="84">
        <v>10376.18945</v>
      </c>
      <c r="G28" s="85">
        <f>IF(AND(F28&gt;0,E28&gt;0),(E28/F28%)-100,"x  ")</f>
        <v>-2.188736945237622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175.56040400000001</v>
      </c>
      <c r="C30" s="84">
        <v>190.057356</v>
      </c>
      <c r="D30" s="84">
        <v>174.728962</v>
      </c>
      <c r="E30" s="84">
        <v>1631.529164</v>
      </c>
      <c r="F30" s="84">
        <v>1591.053128</v>
      </c>
      <c r="G30" s="85">
        <f>IF(AND(F30&gt;0,E30&gt;0),(E30/F30%)-100,"x  ")</f>
        <v>2.5439776515118382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54.490375</v>
      </c>
      <c r="C32" s="84">
        <v>50.343209000000002</v>
      </c>
      <c r="D32" s="84">
        <v>54.913254000000002</v>
      </c>
      <c r="E32" s="84">
        <v>491.73940700000003</v>
      </c>
      <c r="F32" s="84">
        <v>489.87365499999999</v>
      </c>
      <c r="G32" s="85">
        <f>IF(AND(F32&gt;0,E32&gt;0),(E32/F32%)-100,"x  ")</f>
        <v>0.38086391888130322</v>
      </c>
    </row>
    <row r="33" spans="1:7" s="9" customFormat="1" ht="12" x14ac:dyDescent="0.2">
      <c r="A33" s="45" t="s">
        <v>35</v>
      </c>
      <c r="B33" s="84">
        <v>28.039206</v>
      </c>
      <c r="C33" s="84">
        <v>31.277698999999998</v>
      </c>
      <c r="D33" s="84">
        <v>29.046890999999999</v>
      </c>
      <c r="E33" s="84">
        <v>263.81111099999998</v>
      </c>
      <c r="F33" s="84">
        <v>240.75651500000001</v>
      </c>
      <c r="G33" s="85">
        <f>IF(AND(F33&gt;0,E33&gt;0),(E33/F33%)-100,"x  ")</f>
        <v>9.5758970427030761</v>
      </c>
    </row>
    <row r="34" spans="1:7" s="9" customFormat="1" ht="12" x14ac:dyDescent="0.2">
      <c r="A34" s="43" t="s">
        <v>36</v>
      </c>
      <c r="B34" s="84">
        <v>935.73594700000001</v>
      </c>
      <c r="C34" s="84">
        <v>973.12919299999999</v>
      </c>
      <c r="D34" s="84">
        <v>942.71147699999995</v>
      </c>
      <c r="E34" s="84">
        <v>8517.5527939999993</v>
      </c>
      <c r="F34" s="84">
        <v>8785.1363220000003</v>
      </c>
      <c r="G34" s="85">
        <f>IF(AND(F34&gt;0,E34&gt;0),(E34/F34%)-100,"x  ")</f>
        <v>-3.0458665431281844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42.197201</v>
      </c>
      <c r="C36" s="84">
        <v>53.264702999999997</v>
      </c>
      <c r="D36" s="84">
        <v>43.491050000000001</v>
      </c>
      <c r="E36" s="84">
        <v>387.36739399999999</v>
      </c>
      <c r="F36" s="84">
        <v>381.18671899999998</v>
      </c>
      <c r="G36" s="85">
        <f t="shared" ref="G36:G47" si="0">IF(AND(F36&gt;0,E36&gt;0),(E36/F36%)-100,"x  ")</f>
        <v>1.6214297854380533</v>
      </c>
    </row>
    <row r="37" spans="1:7" s="9" customFormat="1" ht="12" x14ac:dyDescent="0.2">
      <c r="A37" s="45" t="s">
        <v>37</v>
      </c>
      <c r="B37" s="84">
        <v>13.363035999999999</v>
      </c>
      <c r="C37" s="84">
        <v>13.938021000000001</v>
      </c>
      <c r="D37" s="84">
        <v>14.866747999999999</v>
      </c>
      <c r="E37" s="84">
        <v>122.620306</v>
      </c>
      <c r="F37" s="84">
        <v>119.866437</v>
      </c>
      <c r="G37" s="85">
        <f t="shared" si="0"/>
        <v>2.2974479503382526</v>
      </c>
    </row>
    <row r="38" spans="1:7" s="9" customFormat="1" ht="12" x14ac:dyDescent="0.2">
      <c r="A38" s="45" t="s">
        <v>38</v>
      </c>
      <c r="B38" s="84">
        <v>60.585101000000002</v>
      </c>
      <c r="C38" s="84">
        <v>58.462276000000003</v>
      </c>
      <c r="D38" s="84">
        <v>62.874614999999999</v>
      </c>
      <c r="E38" s="84">
        <v>491.17044299999998</v>
      </c>
      <c r="F38" s="84">
        <v>464.95917600000001</v>
      </c>
      <c r="G38" s="85">
        <f t="shared" si="0"/>
        <v>5.6373265338030478</v>
      </c>
    </row>
    <row r="39" spans="1:7" s="9" customFormat="1" ht="12" x14ac:dyDescent="0.2">
      <c r="A39" s="45" t="s">
        <v>39</v>
      </c>
      <c r="B39" s="84">
        <v>48.704312999999999</v>
      </c>
      <c r="C39" s="84">
        <v>48.448062999999998</v>
      </c>
      <c r="D39" s="84">
        <v>51.948388000000001</v>
      </c>
      <c r="E39" s="84">
        <v>448.36193300000002</v>
      </c>
      <c r="F39" s="84">
        <v>405.90986099999998</v>
      </c>
      <c r="G39" s="85">
        <f t="shared" si="0"/>
        <v>10.458497336185701</v>
      </c>
    </row>
    <row r="40" spans="1:7" s="9" customFormat="1" ht="12" x14ac:dyDescent="0.2">
      <c r="A40" s="45" t="s">
        <v>40</v>
      </c>
      <c r="B40" s="84">
        <v>117.086068</v>
      </c>
      <c r="C40" s="84">
        <v>94.007513000000003</v>
      </c>
      <c r="D40" s="84">
        <v>115.14516999999999</v>
      </c>
      <c r="E40" s="84">
        <v>1089.844975</v>
      </c>
      <c r="F40" s="84">
        <v>1176.536662</v>
      </c>
      <c r="G40" s="85">
        <f t="shared" si="0"/>
        <v>-7.3683795669088994</v>
      </c>
    </row>
    <row r="41" spans="1:7" s="9" customFormat="1" ht="12" x14ac:dyDescent="0.2">
      <c r="A41" s="45" t="s">
        <v>115</v>
      </c>
      <c r="B41" s="84">
        <v>176.66332199999999</v>
      </c>
      <c r="C41" s="84">
        <v>183.682998</v>
      </c>
      <c r="D41" s="84">
        <v>152.39944199999999</v>
      </c>
      <c r="E41" s="84">
        <v>1560.804566</v>
      </c>
      <c r="F41" s="84">
        <v>1630.412611</v>
      </c>
      <c r="G41" s="85">
        <f t="shared" si="0"/>
        <v>-4.2693514838128266</v>
      </c>
    </row>
    <row r="42" spans="1:7" s="9" customFormat="1" ht="12" x14ac:dyDescent="0.2">
      <c r="A42" s="45" t="s">
        <v>116</v>
      </c>
      <c r="B42" s="84">
        <v>13.019479</v>
      </c>
      <c r="C42" s="84">
        <v>11.441651</v>
      </c>
      <c r="D42" s="84">
        <v>12.156511</v>
      </c>
      <c r="E42" s="84">
        <v>124.298064</v>
      </c>
      <c r="F42" s="84">
        <v>155.153221</v>
      </c>
      <c r="G42" s="85">
        <f t="shared" si="0"/>
        <v>-19.886894259191692</v>
      </c>
    </row>
    <row r="43" spans="1:7" s="9" customFormat="1" ht="12" x14ac:dyDescent="0.2">
      <c r="A43" s="45" t="s">
        <v>117</v>
      </c>
      <c r="B43" s="84">
        <v>55.952558000000003</v>
      </c>
      <c r="C43" s="84">
        <v>51.869188000000001</v>
      </c>
      <c r="D43" s="84">
        <v>63.308270999999998</v>
      </c>
      <c r="E43" s="84">
        <v>502.57457099999999</v>
      </c>
      <c r="F43" s="84">
        <v>562.287012</v>
      </c>
      <c r="G43" s="85">
        <f t="shared" si="0"/>
        <v>-10.619566115818444</v>
      </c>
    </row>
    <row r="44" spans="1:7" s="9" customFormat="1" ht="12" x14ac:dyDescent="0.2">
      <c r="A44" s="45" t="s">
        <v>114</v>
      </c>
      <c r="B44" s="84">
        <v>30.733810999999999</v>
      </c>
      <c r="C44" s="84">
        <v>29.990342999999999</v>
      </c>
      <c r="D44" s="84">
        <v>25.159151000000001</v>
      </c>
      <c r="E44" s="84">
        <v>261.42286200000001</v>
      </c>
      <c r="F44" s="84">
        <v>219.53565599999999</v>
      </c>
      <c r="G44" s="85">
        <f t="shared" si="0"/>
        <v>19.07991019007865</v>
      </c>
    </row>
    <row r="45" spans="1:7" s="9" customFormat="1" ht="12" x14ac:dyDescent="0.2">
      <c r="A45" s="45" t="s">
        <v>41</v>
      </c>
      <c r="B45" s="84">
        <v>48.097453999999999</v>
      </c>
      <c r="C45" s="84">
        <v>42.154058999999997</v>
      </c>
      <c r="D45" s="84">
        <v>54.504519999999999</v>
      </c>
      <c r="E45" s="84">
        <v>444.43852700000002</v>
      </c>
      <c r="F45" s="84">
        <v>350.11245400000001</v>
      </c>
      <c r="G45" s="85">
        <f t="shared" si="0"/>
        <v>26.941650296164553</v>
      </c>
    </row>
    <row r="46" spans="1:7" s="9" customFormat="1" ht="12" x14ac:dyDescent="0.2">
      <c r="A46" s="45" t="s">
        <v>131</v>
      </c>
      <c r="B46" s="84">
        <v>8.4601670000000002</v>
      </c>
      <c r="C46" s="84">
        <v>10.734835</v>
      </c>
      <c r="D46" s="84">
        <v>14.789872000000001</v>
      </c>
      <c r="E46" s="84">
        <v>92.153751</v>
      </c>
      <c r="F46" s="84">
        <v>66.573795000000004</v>
      </c>
      <c r="G46" s="85">
        <f t="shared" si="0"/>
        <v>38.423460762601849</v>
      </c>
    </row>
    <row r="47" spans="1:7" s="9" customFormat="1" ht="24" x14ac:dyDescent="0.2">
      <c r="A47" s="68" t="s">
        <v>132</v>
      </c>
      <c r="B47" s="84">
        <v>15.626244</v>
      </c>
      <c r="C47" s="84">
        <v>14.523479999999999</v>
      </c>
      <c r="D47" s="84">
        <v>17.345946999999999</v>
      </c>
      <c r="E47" s="84">
        <v>136.32989799999999</v>
      </c>
      <c r="F47" s="84">
        <v>201.105637</v>
      </c>
      <c r="G47" s="85">
        <f t="shared" si="0"/>
        <v>-32.209807724086829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117.26809799999999</v>
      </c>
      <c r="C49" s="84">
        <v>116.807244</v>
      </c>
      <c r="D49" s="84">
        <v>129.918139</v>
      </c>
      <c r="E49" s="84">
        <v>999.85182499999996</v>
      </c>
      <c r="F49" s="84">
        <v>946.06248100000005</v>
      </c>
      <c r="G49" s="85">
        <f>IF(AND(F49&gt;0,E49&gt;0),(E49/F49%)-100,"x  ")</f>
        <v>5.6856016468535842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1723.336147</v>
      </c>
      <c r="C51" s="87">
        <v>1805.4256250000001</v>
      </c>
      <c r="D51" s="87">
        <v>1687.3330940000001</v>
      </c>
      <c r="E51" s="87">
        <v>15551.505719999999</v>
      </c>
      <c r="F51" s="87">
        <v>15499.895022000001</v>
      </c>
      <c r="G51" s="88">
        <f>IF(AND(F51&gt;0,E51&gt;0),(E51/F51%)-100,"x  ")</f>
        <v>0.33297450032237919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97</v>
      </c>
      <c r="C4" s="89" t="s">
        <v>98</v>
      </c>
      <c r="D4" s="89" t="s">
        <v>99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1091.4573869999999</v>
      </c>
      <c r="C8" s="84">
        <v>1184.199832</v>
      </c>
      <c r="D8" s="84">
        <v>1074.0021099999999</v>
      </c>
      <c r="E8" s="84">
        <v>10095.996117999999</v>
      </c>
      <c r="F8" s="84">
        <v>9928.3157659999997</v>
      </c>
      <c r="G8" s="85">
        <f>IF(AND(F8&gt;0,E8&gt;0),(E8/F8%)-100,"x  ")</f>
        <v>1.6889103444335234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972.50231199999996</v>
      </c>
      <c r="C10" s="84">
        <v>1031.7856139999999</v>
      </c>
      <c r="D10" s="84">
        <v>948.920255</v>
      </c>
      <c r="E10" s="84">
        <v>9017.1984580000008</v>
      </c>
      <c r="F10" s="84">
        <v>8747.9068690000004</v>
      </c>
      <c r="G10" s="85">
        <f>IF(AND(F10&gt;0,E10&gt;0),(E10/F10%)-100,"x  ")</f>
        <v>3.0783545484953692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433.50252599999999</v>
      </c>
      <c r="C12" s="99">
        <f>SUM(C14:C31)</f>
        <v>459.14049500000016</v>
      </c>
      <c r="D12" s="99">
        <f>SUM(D14:D31)</f>
        <v>437.90485199999995</v>
      </c>
      <c r="E12" s="99">
        <f>SUM(E14:E31)</f>
        <v>4128.3963279999998</v>
      </c>
      <c r="F12" s="99">
        <f>SUM(F14:F31)</f>
        <v>3928.5258750000003</v>
      </c>
      <c r="G12" s="100">
        <f>IF(AND(F12&gt;0,E12&gt;0),(E12/F12%)-100,"x  ")</f>
        <v>5.0876705247613927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55.328358000000001</v>
      </c>
      <c r="C14" s="84">
        <v>56.824331999999998</v>
      </c>
      <c r="D14" s="84">
        <v>54.761032</v>
      </c>
      <c r="E14" s="84">
        <v>577.78791200000001</v>
      </c>
      <c r="F14" s="84">
        <v>562.13179500000001</v>
      </c>
      <c r="G14" s="85">
        <f t="shared" ref="G14:G32" si="0">IF(AND(F14&gt;0,E14&gt;0),(E14/F14%)-100,"x  ")</f>
        <v>2.7851327996844617</v>
      </c>
    </row>
    <row r="15" spans="1:7" ht="12.75" customHeight="1" x14ac:dyDescent="0.2">
      <c r="A15" s="53" t="s">
        <v>45</v>
      </c>
      <c r="B15" s="84">
        <v>58.501041000000001</v>
      </c>
      <c r="C15" s="84">
        <v>56.538904000000002</v>
      </c>
      <c r="D15" s="84">
        <v>56.365569999999998</v>
      </c>
      <c r="E15" s="84">
        <v>528.05686300000002</v>
      </c>
      <c r="F15" s="84">
        <v>511.01411400000001</v>
      </c>
      <c r="G15" s="85">
        <f t="shared" si="0"/>
        <v>3.3350838133601997</v>
      </c>
    </row>
    <row r="16" spans="1:7" ht="12.75" customHeight="1" x14ac:dyDescent="0.2">
      <c r="A16" s="53" t="s">
        <v>46</v>
      </c>
      <c r="B16" s="84">
        <v>2.649594</v>
      </c>
      <c r="C16" s="84">
        <v>3.3960279999999998</v>
      </c>
      <c r="D16" s="84">
        <v>3.17455</v>
      </c>
      <c r="E16" s="84">
        <v>25.111985000000001</v>
      </c>
      <c r="F16" s="84">
        <v>21.988316000000001</v>
      </c>
      <c r="G16" s="85">
        <f t="shared" si="0"/>
        <v>14.206040153325063</v>
      </c>
    </row>
    <row r="17" spans="1:7" ht="12.75" customHeight="1" x14ac:dyDescent="0.2">
      <c r="A17" s="53" t="s">
        <v>47</v>
      </c>
      <c r="B17" s="84">
        <v>97.283291000000006</v>
      </c>
      <c r="C17" s="84">
        <v>109.89765199999999</v>
      </c>
      <c r="D17" s="84">
        <v>98.011978999999997</v>
      </c>
      <c r="E17" s="84">
        <v>973.13352599999996</v>
      </c>
      <c r="F17" s="84">
        <v>911.25746200000003</v>
      </c>
      <c r="G17" s="85">
        <f t="shared" si="0"/>
        <v>6.7901846163428132</v>
      </c>
    </row>
    <row r="18" spans="1:7" ht="12.75" customHeight="1" x14ac:dyDescent="0.2">
      <c r="A18" s="53" t="s">
        <v>48</v>
      </c>
      <c r="B18" s="84">
        <v>66.789541999999997</v>
      </c>
      <c r="C18" s="84">
        <v>69.031071999999995</v>
      </c>
      <c r="D18" s="84">
        <v>67.461208999999997</v>
      </c>
      <c r="E18" s="84">
        <v>605.94860500000004</v>
      </c>
      <c r="F18" s="84">
        <v>574.00693200000001</v>
      </c>
      <c r="G18" s="85">
        <f t="shared" si="0"/>
        <v>5.5646841909567826</v>
      </c>
    </row>
    <row r="19" spans="1:7" ht="12.75" customHeight="1" x14ac:dyDescent="0.2">
      <c r="A19" s="53" t="s">
        <v>49</v>
      </c>
      <c r="B19" s="84">
        <v>16.666273</v>
      </c>
      <c r="C19" s="84">
        <v>12.186820000000001</v>
      </c>
      <c r="D19" s="84">
        <v>13.705765</v>
      </c>
      <c r="E19" s="84">
        <v>110.79402</v>
      </c>
      <c r="F19" s="84">
        <v>90.819271999999998</v>
      </c>
      <c r="G19" s="85">
        <f t="shared" si="0"/>
        <v>21.993953001517127</v>
      </c>
    </row>
    <row r="20" spans="1:7" ht="12.75" customHeight="1" x14ac:dyDescent="0.2">
      <c r="A20" s="53" t="s">
        <v>50</v>
      </c>
      <c r="B20" s="84">
        <v>7.7187000000000001</v>
      </c>
      <c r="C20" s="84">
        <v>7.6325390000000004</v>
      </c>
      <c r="D20" s="84">
        <v>10.025397</v>
      </c>
      <c r="E20" s="84">
        <v>80.976937000000007</v>
      </c>
      <c r="F20" s="84">
        <v>64.830725999999999</v>
      </c>
      <c r="G20" s="85">
        <f t="shared" si="0"/>
        <v>24.905183076308617</v>
      </c>
    </row>
    <row r="21" spans="1:7" ht="12.75" customHeight="1" x14ac:dyDescent="0.2">
      <c r="A21" s="53" t="s">
        <v>51</v>
      </c>
      <c r="B21" s="84">
        <v>2.5059520000000002</v>
      </c>
      <c r="C21" s="84">
        <v>4.2300909999999998</v>
      </c>
      <c r="D21" s="84">
        <v>3.2940420000000001</v>
      </c>
      <c r="E21" s="84">
        <v>32.930062</v>
      </c>
      <c r="F21" s="84">
        <v>26.988261000000001</v>
      </c>
      <c r="G21" s="85">
        <f t="shared" si="0"/>
        <v>22.016242543378382</v>
      </c>
    </row>
    <row r="22" spans="1:7" ht="12.75" customHeight="1" x14ac:dyDescent="0.2">
      <c r="A22" s="53" t="s">
        <v>52</v>
      </c>
      <c r="B22" s="84">
        <v>25.542406</v>
      </c>
      <c r="C22" s="84">
        <v>23.980122999999999</v>
      </c>
      <c r="D22" s="84">
        <v>28.342324999999999</v>
      </c>
      <c r="E22" s="84">
        <v>237.17350200000001</v>
      </c>
      <c r="F22" s="84">
        <v>256.14455700000002</v>
      </c>
      <c r="G22" s="85">
        <f t="shared" si="0"/>
        <v>-7.4063861524880963</v>
      </c>
    </row>
    <row r="23" spans="1:7" ht="12.75" customHeight="1" x14ac:dyDescent="0.2">
      <c r="A23" s="53" t="s">
        <v>53</v>
      </c>
      <c r="B23" s="84">
        <v>38.63306</v>
      </c>
      <c r="C23" s="84">
        <v>35.795831999999997</v>
      </c>
      <c r="D23" s="84">
        <v>39.802207000000003</v>
      </c>
      <c r="E23" s="84">
        <v>359.58782000000002</v>
      </c>
      <c r="F23" s="84">
        <v>361.75705199999999</v>
      </c>
      <c r="G23" s="85">
        <f t="shared" si="0"/>
        <v>-0.59963779227169312</v>
      </c>
    </row>
    <row r="24" spans="1:7" ht="12.75" customHeight="1" x14ac:dyDescent="0.2">
      <c r="A24" s="53" t="s">
        <v>54</v>
      </c>
      <c r="B24" s="84">
        <v>26.364926000000001</v>
      </c>
      <c r="C24" s="84">
        <v>45.680419999999998</v>
      </c>
      <c r="D24" s="84">
        <v>29.320861000000001</v>
      </c>
      <c r="E24" s="84">
        <v>284.70169099999998</v>
      </c>
      <c r="F24" s="84">
        <v>258.519904</v>
      </c>
      <c r="G24" s="85">
        <f t="shared" si="0"/>
        <v>10.12757106702314</v>
      </c>
    </row>
    <row r="25" spans="1:7" ht="12.75" customHeight="1" x14ac:dyDescent="0.2">
      <c r="A25" s="53" t="s">
        <v>64</v>
      </c>
      <c r="B25" s="84">
        <v>2.886285</v>
      </c>
      <c r="C25" s="84">
        <v>3.3920789999999998</v>
      </c>
      <c r="D25" s="84">
        <v>3.5663580000000001</v>
      </c>
      <c r="E25" s="84">
        <v>32.720962</v>
      </c>
      <c r="F25" s="84">
        <v>26.547930999999998</v>
      </c>
      <c r="G25" s="85">
        <f t="shared" si="0"/>
        <v>23.252399593776275</v>
      </c>
    </row>
    <row r="26" spans="1:7" ht="12.75" customHeight="1" x14ac:dyDescent="0.2">
      <c r="A26" s="53" t="s">
        <v>65</v>
      </c>
      <c r="B26" s="84">
        <v>0.80083400000000005</v>
      </c>
      <c r="C26" s="84">
        <v>1.0322549999999999</v>
      </c>
      <c r="D26" s="84">
        <v>1.627027</v>
      </c>
      <c r="E26" s="84">
        <v>12.068845</v>
      </c>
      <c r="F26" s="84">
        <v>9.8200649999999996</v>
      </c>
      <c r="G26" s="85">
        <f t="shared" si="0"/>
        <v>22.899848422591901</v>
      </c>
    </row>
    <row r="27" spans="1:7" ht="12.75" customHeight="1" x14ac:dyDescent="0.2">
      <c r="A27" s="53" t="s">
        <v>66</v>
      </c>
      <c r="B27" s="84">
        <v>15.239888000000001</v>
      </c>
      <c r="C27" s="84">
        <v>15.821439</v>
      </c>
      <c r="D27" s="84">
        <v>15.939392</v>
      </c>
      <c r="E27" s="84">
        <v>150.12480500000001</v>
      </c>
      <c r="F27" s="84">
        <v>144.898111</v>
      </c>
      <c r="G27" s="85">
        <f t="shared" si="0"/>
        <v>3.6071512347045029</v>
      </c>
    </row>
    <row r="28" spans="1:7" ht="12.75" customHeight="1" x14ac:dyDescent="0.2">
      <c r="A28" s="53" t="s">
        <v>57</v>
      </c>
      <c r="B28" s="84">
        <v>2.7837429999999999</v>
      </c>
      <c r="C28" s="84">
        <v>2.946304</v>
      </c>
      <c r="D28" s="84">
        <v>2.460432</v>
      </c>
      <c r="E28" s="84">
        <v>21.865521000000001</v>
      </c>
      <c r="F28" s="84">
        <v>19.369878</v>
      </c>
      <c r="G28" s="85">
        <f t="shared" si="0"/>
        <v>12.884144133483971</v>
      </c>
    </row>
    <row r="29" spans="1:7" ht="12.75" customHeight="1" x14ac:dyDescent="0.2">
      <c r="A29" s="53" t="s">
        <v>58</v>
      </c>
      <c r="B29" s="84">
        <v>13.631425</v>
      </c>
      <c r="C29" s="84">
        <v>10.504780999999999</v>
      </c>
      <c r="D29" s="84">
        <v>9.8447479999999992</v>
      </c>
      <c r="E29" s="84">
        <v>93.181307000000004</v>
      </c>
      <c r="F29" s="84">
        <v>84.641616999999997</v>
      </c>
      <c r="G29" s="85">
        <f t="shared" si="0"/>
        <v>10.089233054231485</v>
      </c>
    </row>
    <row r="30" spans="1:7" ht="12.75" customHeight="1" x14ac:dyDescent="0.2">
      <c r="A30" s="53" t="s">
        <v>55</v>
      </c>
      <c r="B30" s="84">
        <v>0.13278999999999999</v>
      </c>
      <c r="C30" s="84">
        <v>9.6624000000000002E-2</v>
      </c>
      <c r="D30" s="84">
        <v>0.13749</v>
      </c>
      <c r="E30" s="84">
        <v>1.1089469999999999</v>
      </c>
      <c r="F30" s="84">
        <v>1.0080359999999999</v>
      </c>
      <c r="G30" s="85">
        <f t="shared" si="0"/>
        <v>10.010654381391134</v>
      </c>
    </row>
    <row r="31" spans="1:7" ht="12.75" customHeight="1" x14ac:dyDescent="0.2">
      <c r="A31" s="53" t="s">
        <v>56</v>
      </c>
      <c r="B31" s="84">
        <v>4.4417999999999999E-2</v>
      </c>
      <c r="C31" s="84">
        <v>0.1532</v>
      </c>
      <c r="D31" s="84">
        <v>6.4467999999999998E-2</v>
      </c>
      <c r="E31" s="84">
        <v>1.1230180000000001</v>
      </c>
      <c r="F31" s="84">
        <v>2.7818459999999998</v>
      </c>
      <c r="G31" s="85">
        <f t="shared" si="0"/>
        <v>-59.630475590668929</v>
      </c>
    </row>
    <row r="32" spans="1:7" ht="12.75" customHeight="1" x14ac:dyDescent="0.2">
      <c r="A32" s="54" t="s">
        <v>59</v>
      </c>
      <c r="B32" s="99">
        <f>B10-B12</f>
        <v>538.99978599999997</v>
      </c>
      <c r="C32" s="99">
        <f>C10-C12</f>
        <v>572.6451189999998</v>
      </c>
      <c r="D32" s="99">
        <f>D10-D12</f>
        <v>511.01540300000005</v>
      </c>
      <c r="E32" s="99">
        <f>E10-E12</f>
        <v>4888.8021300000009</v>
      </c>
      <c r="F32" s="99">
        <f>F10-F12</f>
        <v>4819.3809940000001</v>
      </c>
      <c r="G32" s="100">
        <f t="shared" si="0"/>
        <v>1.4404575211303694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93.893780000000007</v>
      </c>
      <c r="C34" s="84">
        <v>117.567848</v>
      </c>
      <c r="D34" s="84">
        <v>72.285435000000007</v>
      </c>
      <c r="E34" s="84">
        <v>896.00089600000001</v>
      </c>
      <c r="F34" s="84">
        <v>1011.467718</v>
      </c>
      <c r="G34" s="85">
        <f t="shared" ref="G34:G43" si="1">IF(AND(F34&gt;0,E34&gt;0),(E34/F34%)-100,"x  ")</f>
        <v>-11.415769376042505</v>
      </c>
    </row>
    <row r="35" spans="1:7" ht="12.75" customHeight="1" x14ac:dyDescent="0.2">
      <c r="A35" s="53" t="s">
        <v>61</v>
      </c>
      <c r="B35" s="84">
        <v>198.15778599999999</v>
      </c>
      <c r="C35" s="84">
        <v>198.72886399999999</v>
      </c>
      <c r="D35" s="84">
        <v>181.754786</v>
      </c>
      <c r="E35" s="84">
        <v>1656.75739</v>
      </c>
      <c r="F35" s="84">
        <v>1609.944223</v>
      </c>
      <c r="G35" s="85">
        <f t="shared" si="1"/>
        <v>2.9077508606333851</v>
      </c>
    </row>
    <row r="36" spans="1:7" ht="12.75" customHeight="1" x14ac:dyDescent="0.2">
      <c r="A36" s="53" t="s">
        <v>62</v>
      </c>
      <c r="B36" s="84">
        <v>80.866462999999996</v>
      </c>
      <c r="C36" s="84">
        <v>84.562119999999993</v>
      </c>
      <c r="D36" s="84">
        <v>84.374317000000005</v>
      </c>
      <c r="E36" s="84">
        <v>779.11312999999996</v>
      </c>
      <c r="F36" s="84">
        <v>724.38724300000001</v>
      </c>
      <c r="G36" s="85">
        <f t="shared" si="1"/>
        <v>7.5547833743394648</v>
      </c>
    </row>
    <row r="37" spans="1:7" ht="12.75" customHeight="1" x14ac:dyDescent="0.2">
      <c r="A37" s="53" t="s">
        <v>63</v>
      </c>
      <c r="B37" s="84">
        <v>113.784271</v>
      </c>
      <c r="C37" s="84">
        <v>102.522567</v>
      </c>
      <c r="D37" s="84">
        <v>110.939257</v>
      </c>
      <c r="E37" s="84">
        <v>1011.9595859999999</v>
      </c>
      <c r="F37" s="84">
        <v>930.43838200000005</v>
      </c>
      <c r="G37" s="85">
        <f t="shared" si="1"/>
        <v>8.7615908347168698</v>
      </c>
    </row>
    <row r="38" spans="1:7" ht="12.75" customHeight="1" x14ac:dyDescent="0.2">
      <c r="A38" s="53" t="s">
        <v>67</v>
      </c>
      <c r="B38" s="84">
        <v>25.928626000000001</v>
      </c>
      <c r="C38" s="84">
        <v>33.367674999999998</v>
      </c>
      <c r="D38" s="84">
        <v>31.304549999999999</v>
      </c>
      <c r="E38" s="84">
        <v>276.90470299999998</v>
      </c>
      <c r="F38" s="84">
        <v>247.367694</v>
      </c>
      <c r="G38" s="85">
        <f t="shared" si="1"/>
        <v>11.940528094990455</v>
      </c>
    </row>
    <row r="39" spans="1:7" ht="12.75" customHeight="1" x14ac:dyDescent="0.2">
      <c r="A39" s="53" t="s">
        <v>149</v>
      </c>
      <c r="B39" s="84">
        <v>0.96978299999999995</v>
      </c>
      <c r="C39" s="84">
        <v>1.847502</v>
      </c>
      <c r="D39" s="84">
        <v>0.91806399999999999</v>
      </c>
      <c r="E39" s="84">
        <v>8.8296089999999996</v>
      </c>
      <c r="F39" s="84">
        <v>9.3408660000000001</v>
      </c>
      <c r="G39" s="85">
        <f t="shared" si="1"/>
        <v>-5.4733361981640769</v>
      </c>
    </row>
    <row r="40" spans="1:7" ht="12.75" customHeight="1" x14ac:dyDescent="0.2">
      <c r="A40" s="53" t="s">
        <v>68</v>
      </c>
      <c r="B40" s="84">
        <v>15.26975</v>
      </c>
      <c r="C40" s="84">
        <v>22.467079999999999</v>
      </c>
      <c r="D40" s="84">
        <v>18.328579999999999</v>
      </c>
      <c r="E40" s="84">
        <v>156.46161000000001</v>
      </c>
      <c r="F40" s="84">
        <v>176.20680100000001</v>
      </c>
      <c r="G40" s="85">
        <f t="shared" si="1"/>
        <v>-11.205691771227379</v>
      </c>
    </row>
    <row r="41" spans="1:7" ht="12.75" customHeight="1" x14ac:dyDescent="0.2">
      <c r="A41" s="53" t="s">
        <v>69</v>
      </c>
      <c r="B41" s="84">
        <v>7.2514339999999997</v>
      </c>
      <c r="C41" s="84">
        <v>8.5756370000000004</v>
      </c>
      <c r="D41" s="84">
        <v>8.1792440000000006</v>
      </c>
      <c r="E41" s="84">
        <v>76.652844999999999</v>
      </c>
      <c r="F41" s="84">
        <v>78.695555999999996</v>
      </c>
      <c r="G41" s="85">
        <f t="shared" si="1"/>
        <v>-2.595713282717</v>
      </c>
    </row>
    <row r="42" spans="1:7" ht="12.75" customHeight="1" x14ac:dyDescent="0.2">
      <c r="A42" s="53" t="s">
        <v>70</v>
      </c>
      <c r="B42" s="84">
        <v>2.8778929999999998</v>
      </c>
      <c r="C42" s="84">
        <v>3.0058259999999999</v>
      </c>
      <c r="D42" s="84">
        <v>2.9311699999999998</v>
      </c>
      <c r="E42" s="84">
        <v>26.122361000000001</v>
      </c>
      <c r="F42" s="84">
        <v>31.532511</v>
      </c>
      <c r="G42" s="85">
        <f t="shared" si="1"/>
        <v>-17.157371323837808</v>
      </c>
    </row>
    <row r="43" spans="1:7" ht="12.75" customHeight="1" x14ac:dyDescent="0.2">
      <c r="A43" s="56" t="s">
        <v>71</v>
      </c>
      <c r="B43" s="84">
        <f>B8-B10</f>
        <v>118.95507499999997</v>
      </c>
      <c r="C43" s="84">
        <f>C8-C10</f>
        <v>152.41421800000012</v>
      </c>
      <c r="D43" s="84">
        <f>D8-D10</f>
        <v>125.0818549999999</v>
      </c>
      <c r="E43" s="84">
        <f>E8-E10</f>
        <v>1078.7976599999984</v>
      </c>
      <c r="F43" s="84">
        <f>F8-F10</f>
        <v>1180.4088969999993</v>
      </c>
      <c r="G43" s="85">
        <f t="shared" si="1"/>
        <v>-8.608138862579338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34.467188</v>
      </c>
      <c r="C45" s="84">
        <v>61.333708999999999</v>
      </c>
      <c r="D45" s="84">
        <v>33.605857999999998</v>
      </c>
      <c r="E45" s="84">
        <v>318.96551199999999</v>
      </c>
      <c r="F45" s="84">
        <v>415.020623</v>
      </c>
      <c r="G45" s="85">
        <f>IF(AND(F45&gt;0,E45&gt;0),(E45/F45%)-100,"x  ")</f>
        <v>-23.144659729355197</v>
      </c>
    </row>
    <row r="46" spans="1:7" ht="12.75" customHeight="1" x14ac:dyDescent="0.2">
      <c r="A46" s="54" t="s">
        <v>73</v>
      </c>
      <c r="B46" s="84">
        <v>18.550308000000001</v>
      </c>
      <c r="C46" s="84">
        <v>22.642863999999999</v>
      </c>
      <c r="D46" s="84">
        <v>31.737379000000001</v>
      </c>
      <c r="E46" s="84">
        <v>201.736467</v>
      </c>
      <c r="F46" s="84">
        <v>181.55255199999999</v>
      </c>
      <c r="G46" s="85">
        <f>IF(AND(F46&gt;0,E46&gt;0),(E46/F46%)-100,"x  ")</f>
        <v>11.117395364401162</v>
      </c>
    </row>
    <row r="47" spans="1:7" ht="12.75" customHeight="1" x14ac:dyDescent="0.2">
      <c r="A47" s="54" t="s">
        <v>74</v>
      </c>
      <c r="B47" s="84">
        <v>43.113666000000002</v>
      </c>
      <c r="C47" s="84">
        <v>39.978583</v>
      </c>
      <c r="D47" s="84">
        <v>41.359979000000003</v>
      </c>
      <c r="E47" s="84">
        <v>379.32384100000002</v>
      </c>
      <c r="F47" s="84">
        <v>418.860545</v>
      </c>
      <c r="G47" s="85">
        <f>IF(AND(F47&gt;0,E47&gt;0),(E47/F47%)-100,"x  ")</f>
        <v>-9.4391091431158713</v>
      </c>
    </row>
    <row r="48" spans="1:7" ht="12.75" customHeight="1" x14ac:dyDescent="0.2">
      <c r="A48" s="54" t="s">
        <v>75</v>
      </c>
      <c r="B48" s="84">
        <v>14.038468</v>
      </c>
      <c r="C48" s="84">
        <v>20.851209999999998</v>
      </c>
      <c r="D48" s="84">
        <v>10.393615</v>
      </c>
      <c r="E48" s="84">
        <v>112.68704200000001</v>
      </c>
      <c r="F48" s="84">
        <v>108.679537</v>
      </c>
      <c r="G48" s="85">
        <f>IF(AND(F48&gt;0,E48&gt;0),(E48/F48%)-100,"x  ")</f>
        <v>3.6874513000547751</v>
      </c>
    </row>
    <row r="49" spans="1:7" ht="12.75" customHeight="1" x14ac:dyDescent="0.2">
      <c r="A49" s="55" t="s">
        <v>76</v>
      </c>
      <c r="B49" s="84">
        <v>28.964655</v>
      </c>
      <c r="C49" s="84">
        <v>8.414123</v>
      </c>
      <c r="D49" s="84">
        <v>13.295588</v>
      </c>
      <c r="E49" s="84">
        <v>144.801894</v>
      </c>
      <c r="F49" s="84">
        <v>104.21217</v>
      </c>
      <c r="G49" s="85">
        <f>IF(AND(F49&gt;0,E49&gt;0),(E49/F49%)-100,"x  ")</f>
        <v>38.949120817654972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2.5673349999999999</v>
      </c>
      <c r="C51" s="84">
        <v>0.56458299999999995</v>
      </c>
      <c r="D51" s="84">
        <v>0.38411600000000001</v>
      </c>
      <c r="E51" s="84">
        <v>8.71082</v>
      </c>
      <c r="F51" s="84">
        <v>4.619459</v>
      </c>
      <c r="G51" s="85">
        <f>IF(AND(F51&gt;0,E51&gt;0),(E51/F51%)-100,"x  ")</f>
        <v>88.567968673387952</v>
      </c>
    </row>
    <row r="52" spans="1:7" ht="12.75" customHeight="1" x14ac:dyDescent="0.2">
      <c r="A52" s="56" t="s">
        <v>118</v>
      </c>
      <c r="B52" s="84">
        <v>0.56833999999999996</v>
      </c>
      <c r="C52" s="84">
        <v>0.13695099999999999</v>
      </c>
      <c r="D52" s="84">
        <v>0.34620699999999999</v>
      </c>
      <c r="E52" s="84">
        <v>3.436979</v>
      </c>
      <c r="F52" s="84">
        <v>4.2584299999999997</v>
      </c>
      <c r="G52" s="85">
        <f>IF(AND(F52&gt;0,E52&gt;0),(E52/F52%)-100,"x  ")</f>
        <v>-19.289996548023566</v>
      </c>
    </row>
    <row r="53" spans="1:7" ht="12.75" customHeight="1" x14ac:dyDescent="0.2">
      <c r="A53" s="56" t="s">
        <v>78</v>
      </c>
      <c r="B53" s="84">
        <v>4.564832</v>
      </c>
      <c r="C53" s="84">
        <v>3.9090590000000001</v>
      </c>
      <c r="D53" s="84">
        <v>3.6338780000000002</v>
      </c>
      <c r="E53" s="84">
        <v>39.350385000000003</v>
      </c>
      <c r="F53" s="84">
        <v>27.241282999999999</v>
      </c>
      <c r="G53" s="85">
        <f>IF(AND(F53&gt;0,E53&gt;0),(E53/F53%)-100,"x  ")</f>
        <v>44.451291079058223</v>
      </c>
    </row>
    <row r="54" spans="1:7" ht="12.75" customHeight="1" x14ac:dyDescent="0.2">
      <c r="A54" s="57" t="s">
        <v>79</v>
      </c>
      <c r="B54" s="84">
        <v>170.086692</v>
      </c>
      <c r="C54" s="84">
        <v>143.11572799999999</v>
      </c>
      <c r="D54" s="84">
        <v>166.100798</v>
      </c>
      <c r="E54" s="84">
        <v>1499.31305</v>
      </c>
      <c r="F54" s="84">
        <v>1489.1907369999999</v>
      </c>
      <c r="G54" s="85">
        <f>IF(AND(F54&gt;0,E54&gt;0),(E54/F54%)-100,"x  ")</f>
        <v>0.67971904125536753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143.67464200000001</v>
      </c>
      <c r="C56" s="84">
        <v>115.61296299999999</v>
      </c>
      <c r="D56" s="84">
        <v>135.85836900000001</v>
      </c>
      <c r="E56" s="84">
        <v>1260.9971290000001</v>
      </c>
      <c r="F56" s="84">
        <v>1204.3732749999999</v>
      </c>
      <c r="G56" s="85">
        <f>IF(AND(F56&gt;0,E56&gt;0),(E56/F56%)-100,"x  ")</f>
        <v>4.7015202990119747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123.104597</v>
      </c>
      <c r="C58" s="84">
        <v>97.454268999999996</v>
      </c>
      <c r="D58" s="84">
        <v>117.548097</v>
      </c>
      <c r="E58" s="84">
        <v>1091.4898889999999</v>
      </c>
      <c r="F58" s="84">
        <v>999.38584000000003</v>
      </c>
      <c r="G58" s="85">
        <f>IF(AND(F58&gt;0,E58&gt;0),(E58/F58%)-100,"x  ")</f>
        <v>9.2160650385040412</v>
      </c>
    </row>
    <row r="59" spans="1:7" ht="12.75" customHeight="1" x14ac:dyDescent="0.2">
      <c r="A59" s="51" t="s">
        <v>82</v>
      </c>
      <c r="B59" s="84">
        <v>4.5854520000000001</v>
      </c>
      <c r="C59" s="84">
        <v>3.8746149999999999</v>
      </c>
      <c r="D59" s="84">
        <v>4.5191679999999996</v>
      </c>
      <c r="E59" s="84">
        <v>48.731408000000002</v>
      </c>
      <c r="F59" s="84">
        <v>54.249478000000003</v>
      </c>
      <c r="G59" s="85">
        <f>IF(AND(F59&gt;0,E59&gt;0),(E59/F59%)-100,"x  ")</f>
        <v>-10.171655476574358</v>
      </c>
    </row>
    <row r="60" spans="1:7" ht="12.75" customHeight="1" x14ac:dyDescent="0.2">
      <c r="A60" s="50" t="s">
        <v>119</v>
      </c>
      <c r="B60" s="90">
        <v>24.572735000000002</v>
      </c>
      <c r="C60" s="84">
        <v>25.955069999999999</v>
      </c>
      <c r="D60" s="84">
        <v>28.244721999999999</v>
      </c>
      <c r="E60" s="84">
        <v>212.414627</v>
      </c>
      <c r="F60" s="84">
        <v>269.23799300000002</v>
      </c>
      <c r="G60" s="85">
        <f>IF(AND(F60&gt;0,E60&gt;0),(E60/F60%)-100,"x  ")</f>
        <v>-21.105255379020747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3.5516009999999998</v>
      </c>
      <c r="C62" s="84">
        <v>4.7420929999999997</v>
      </c>
      <c r="D62" s="84">
        <v>4.25014</v>
      </c>
      <c r="E62" s="84">
        <v>37.499218999999997</v>
      </c>
      <c r="F62" s="84">
        <v>48.358521000000003</v>
      </c>
      <c r="G62" s="85">
        <f>IF(AND(F62&gt;0,E62&gt;0),(E62/F62%)-100,"x  ")</f>
        <v>-22.455819109935163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420.87237399999998</v>
      </c>
      <c r="C64" s="84">
        <v>458.662622</v>
      </c>
      <c r="D64" s="84">
        <v>422.733788</v>
      </c>
      <c r="E64" s="84">
        <v>3715.2845029999999</v>
      </c>
      <c r="F64" s="84">
        <v>3922.8461160000002</v>
      </c>
      <c r="G64" s="85">
        <f>IF(AND(F64&gt;0,E64&gt;0),(E64/F64%)-100,"x  ")</f>
        <v>-5.2910975057987741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57.804853999999999</v>
      </c>
      <c r="C66" s="84">
        <v>62.284027999999999</v>
      </c>
      <c r="D66" s="84">
        <v>65.342461</v>
      </c>
      <c r="E66" s="84">
        <v>512.96813099999997</v>
      </c>
      <c r="F66" s="84">
        <v>484.49649099999999</v>
      </c>
      <c r="G66" s="85">
        <f t="shared" ref="G66:G71" si="2">IF(AND(F66&gt;0,E66&gt;0),(E66/F66%)-100,"x  ")</f>
        <v>5.8765420449660155</v>
      </c>
    </row>
    <row r="67" spans="1:7" ht="12.75" customHeight="1" x14ac:dyDescent="0.2">
      <c r="A67" s="56" t="s">
        <v>177</v>
      </c>
      <c r="B67" s="84">
        <v>250.40270200000001</v>
      </c>
      <c r="C67" s="84">
        <v>297.64121399999999</v>
      </c>
      <c r="D67" s="84">
        <v>261.08684499999998</v>
      </c>
      <c r="E67" s="84">
        <v>2260.0908490000002</v>
      </c>
      <c r="F67" s="84">
        <v>2617.4251079999999</v>
      </c>
      <c r="G67" s="85">
        <f t="shared" si="2"/>
        <v>-13.652129258935787</v>
      </c>
    </row>
    <row r="68" spans="1:7" ht="12.75" customHeight="1" x14ac:dyDescent="0.2">
      <c r="A68" s="56" t="s">
        <v>86</v>
      </c>
      <c r="B68" s="84">
        <v>40.439382999999999</v>
      </c>
      <c r="C68" s="84">
        <v>31.508865</v>
      </c>
      <c r="D68" s="84">
        <v>31.545504000000001</v>
      </c>
      <c r="E68" s="84">
        <v>340.33255600000001</v>
      </c>
      <c r="F68" s="84">
        <v>323.59284500000001</v>
      </c>
      <c r="G68" s="85">
        <f t="shared" si="2"/>
        <v>5.1730782242728424</v>
      </c>
    </row>
    <row r="69" spans="1:7" ht="12.75" customHeight="1" x14ac:dyDescent="0.2">
      <c r="A69" s="56" t="s">
        <v>133</v>
      </c>
      <c r="B69" s="84">
        <v>15.193956999999999</v>
      </c>
      <c r="C69" s="84">
        <v>16.228733999999999</v>
      </c>
      <c r="D69" s="84">
        <v>17.555368000000001</v>
      </c>
      <c r="E69" s="84">
        <v>150.28252499999999</v>
      </c>
      <c r="F69" s="84">
        <v>114.247947</v>
      </c>
      <c r="G69" s="85">
        <f t="shared" si="2"/>
        <v>31.540678800994101</v>
      </c>
    </row>
    <row r="70" spans="1:7" ht="12.75" customHeight="1" x14ac:dyDescent="0.2">
      <c r="A70" s="58" t="s">
        <v>134</v>
      </c>
      <c r="B70" s="84">
        <v>3.7078120000000001</v>
      </c>
      <c r="C70" s="84">
        <v>3.1136919999999999</v>
      </c>
      <c r="D70" s="84">
        <v>4.7220750000000002</v>
      </c>
      <c r="E70" s="84">
        <v>34.114894</v>
      </c>
      <c r="F70" s="84">
        <v>31.34132</v>
      </c>
      <c r="G70" s="85">
        <f t="shared" si="2"/>
        <v>8.8495762144032142</v>
      </c>
    </row>
    <row r="71" spans="1:7" ht="12.75" customHeight="1" x14ac:dyDescent="0.2">
      <c r="A71" s="59" t="s">
        <v>87</v>
      </c>
      <c r="B71" s="84">
        <v>6.8913539999999998</v>
      </c>
      <c r="C71" s="84">
        <v>5.8640749999999997</v>
      </c>
      <c r="D71" s="84">
        <v>5.687252</v>
      </c>
      <c r="E71" s="84">
        <v>51.960335000000001</v>
      </c>
      <c r="F71" s="84">
        <v>55.296126999999998</v>
      </c>
      <c r="G71" s="85">
        <f t="shared" si="2"/>
        <v>-6.0325960984573044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4.238988</v>
      </c>
      <c r="C73" s="84">
        <v>3.6379329999999999</v>
      </c>
      <c r="D73" s="84">
        <v>3.0671650000000001</v>
      </c>
      <c r="E73" s="84">
        <v>27.125109999999999</v>
      </c>
      <c r="F73" s="84">
        <v>30.418785</v>
      </c>
      <c r="G73" s="85">
        <f>IF(AND(F73&gt;0,E73&gt;0),(E73/F73%)-100,"x  ")</f>
        <v>-10.827766460757715</v>
      </c>
    </row>
    <row r="74" spans="1:7" ht="24" x14ac:dyDescent="0.2">
      <c r="A74" s="61" t="s">
        <v>103</v>
      </c>
      <c r="B74" s="84">
        <v>5.0636850000000004</v>
      </c>
      <c r="C74" s="84">
        <v>5.1692450000000001</v>
      </c>
      <c r="D74" s="84">
        <v>5.5135579999999997</v>
      </c>
      <c r="E74" s="84">
        <v>44.149819999999998</v>
      </c>
      <c r="F74" s="84">
        <v>3.4105999999999997E-2</v>
      </c>
      <c r="G74" s="85">
        <f>IF(AND(F74&gt;0,E74&gt;0),(E74/F74%)-100,"x  ")</f>
        <v>129348.83598193867</v>
      </c>
    </row>
    <row r="75" spans="1:7" x14ac:dyDescent="0.2">
      <c r="A75" s="62" t="s">
        <v>42</v>
      </c>
      <c r="B75" s="91">
        <v>1723.336147</v>
      </c>
      <c r="C75" s="87">
        <v>1805.4256250000001</v>
      </c>
      <c r="D75" s="87">
        <v>1687.3330940000001</v>
      </c>
      <c r="E75" s="87">
        <v>15551.505719999999</v>
      </c>
      <c r="F75" s="87">
        <v>15499.895022000001</v>
      </c>
      <c r="G75" s="88">
        <f>IF(AND(F75&gt;0,E75&gt;0),(E75/F75%)-100,"x  ")</f>
        <v>0.33297450032237919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22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15551.505719999999</v>
      </c>
      <c r="C8" s="94"/>
      <c r="D8" s="93">
        <v>15499.895022000001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2017</v>
      </c>
      <c r="C9" s="20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2245.1728459999999</v>
      </c>
      <c r="C10" s="95">
        <f t="shared" ref="C10:C24" si="0">IF(B$8&gt;0,B10/B$8*100,0)</f>
        <v>14.437012636741647</v>
      </c>
      <c r="D10" s="96">
        <v>2599.6143099999999</v>
      </c>
      <c r="E10" s="95">
        <f t="shared" ref="E10:E24" si="1">IF(D$8&gt;0,D10/D$8*100,0)</f>
        <v>16.771818817548116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1656.75739</v>
      </c>
      <c r="C11" s="97">
        <f t="shared" si="0"/>
        <v>10.653356786342101</v>
      </c>
      <c r="D11" s="96">
        <v>1609.944223</v>
      </c>
      <c r="E11" s="95">
        <f t="shared" si="1"/>
        <v>10.386807270080876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1091.4898889999999</v>
      </c>
      <c r="C12" s="97">
        <f t="shared" si="0"/>
        <v>7.0185479699003714</v>
      </c>
      <c r="D12" s="96">
        <v>999.38584000000003</v>
      </c>
      <c r="E12" s="95">
        <f t="shared" si="1"/>
        <v>6.4476942494223808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2">
        <v>1011.9595859999999</v>
      </c>
      <c r="C13" s="97">
        <f t="shared" si="0"/>
        <v>6.5071485952551216</v>
      </c>
      <c r="D13" s="96">
        <v>930.43838200000005</v>
      </c>
      <c r="E13" s="95">
        <f t="shared" si="1"/>
        <v>6.0028689270434983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973.13352599999996</v>
      </c>
      <c r="C14" s="97">
        <f t="shared" si="0"/>
        <v>6.2574874968441314</v>
      </c>
      <c r="D14" s="96">
        <v>911.25746200000003</v>
      </c>
      <c r="E14" s="95">
        <f t="shared" si="1"/>
        <v>5.8791202179536928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173</v>
      </c>
      <c r="B15" s="92">
        <v>896.00089600000001</v>
      </c>
      <c r="C15" s="97">
        <f t="shared" si="0"/>
        <v>5.7615057482678278</v>
      </c>
      <c r="D15" s="96">
        <v>1011.467718</v>
      </c>
      <c r="E15" s="95">
        <f t="shared" si="1"/>
        <v>6.5256423773474497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779.11312999999996</v>
      </c>
      <c r="C16" s="97">
        <f t="shared" si="0"/>
        <v>5.0098887144929138</v>
      </c>
      <c r="D16" s="96">
        <v>724.38724300000001</v>
      </c>
      <c r="E16" s="95">
        <f t="shared" si="1"/>
        <v>4.6734977364158308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605.94860500000004</v>
      </c>
      <c r="C17" s="97">
        <f t="shared" si="0"/>
        <v>3.8963983032248795</v>
      </c>
      <c r="D17" s="96">
        <v>574.00693200000001</v>
      </c>
      <c r="E17" s="95">
        <f t="shared" si="1"/>
        <v>3.7032956106172006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577.78791200000001</v>
      </c>
      <c r="C18" s="97">
        <f t="shared" si="0"/>
        <v>3.7153181331948866</v>
      </c>
      <c r="D18" s="96">
        <v>562.13179500000001</v>
      </c>
      <c r="E18" s="95">
        <f t="shared" si="1"/>
        <v>3.6266813046290323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528.05686300000002</v>
      </c>
      <c r="C19" s="97">
        <f t="shared" si="0"/>
        <v>3.3955352781106782</v>
      </c>
      <c r="D19" s="96">
        <v>511.01411400000001</v>
      </c>
      <c r="E19" s="95">
        <f t="shared" si="1"/>
        <v>3.2968875806880287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379.32384100000002</v>
      </c>
      <c r="C20" s="97">
        <f t="shared" si="0"/>
        <v>2.4391454295783781</v>
      </c>
      <c r="D20" s="96">
        <v>418.860545</v>
      </c>
      <c r="E20" s="95">
        <f t="shared" si="1"/>
        <v>2.7023443991426017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359.58782000000002</v>
      </c>
      <c r="C21" s="97">
        <f t="shared" si="0"/>
        <v>2.3122379689418269</v>
      </c>
      <c r="D21" s="96">
        <v>361.75705199999999</v>
      </c>
      <c r="E21" s="95">
        <f t="shared" si="1"/>
        <v>2.3339322717123885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86</v>
      </c>
      <c r="B22" s="92">
        <v>340.33255600000001</v>
      </c>
      <c r="C22" s="97">
        <f t="shared" si="0"/>
        <v>2.1884218938511895</v>
      </c>
      <c r="D22" s="96">
        <v>323.59284500000001</v>
      </c>
      <c r="E22" s="95">
        <f t="shared" si="1"/>
        <v>2.0877099137813762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72</v>
      </c>
      <c r="B23" s="92">
        <v>318.96551199999999</v>
      </c>
      <c r="C23" s="97">
        <f t="shared" si="0"/>
        <v>2.0510265548743276</v>
      </c>
      <c r="D23" s="96">
        <v>415.020623</v>
      </c>
      <c r="E23" s="95">
        <f t="shared" si="1"/>
        <v>2.6775705410322743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54</v>
      </c>
      <c r="B24" s="92">
        <v>284.70169099999998</v>
      </c>
      <c r="C24" s="97">
        <f t="shared" si="0"/>
        <v>1.8307017733585735</v>
      </c>
      <c r="D24" s="96">
        <v>258.519904</v>
      </c>
      <c r="E24" s="95">
        <f t="shared" si="1"/>
        <v>1.6678816445728568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3503.1736569999994</v>
      </c>
      <c r="C26" s="97">
        <f>IF(B$8&gt;0,B26/B$8*100,0)</f>
        <v>22.526266717021144</v>
      </c>
      <c r="D26" s="96">
        <f>D8-(SUM(D10:D24))</f>
        <v>3288.4960340000016</v>
      </c>
      <c r="E26" s="95">
        <f>IF(D$8&gt;0,D26/D$8*100,0)</f>
        <v>21.216247138012399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2017</v>
      </c>
      <c r="C33" s="6">
        <v>2016</v>
      </c>
      <c r="D33" s="6">
        <v>2015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1687.0477860000001</v>
      </c>
      <c r="C34" s="98">
        <v>1650.878639</v>
      </c>
      <c r="D34" s="98">
        <v>1649.5537300000001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1582.678306</v>
      </c>
      <c r="C35" s="98">
        <v>1708.6447639999999</v>
      </c>
      <c r="D35" s="98">
        <v>1590.267754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1858.326055</v>
      </c>
      <c r="C36" s="98">
        <v>1692.2706029999999</v>
      </c>
      <c r="D36" s="98">
        <v>1866.664209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1597.5562849999999</v>
      </c>
      <c r="C37" s="98">
        <v>2109.648357</v>
      </c>
      <c r="D37" s="98">
        <v>1582.7983959999999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1862.559882</v>
      </c>
      <c r="C38" s="98">
        <v>1684.7416929999999</v>
      </c>
      <c r="D38" s="98">
        <v>1639.9235309999999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1747.24254</v>
      </c>
      <c r="C39" s="98">
        <v>1761.9757629999999</v>
      </c>
      <c r="D39" s="98">
        <v>1786.893456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1723.336147</v>
      </c>
      <c r="C40" s="98">
        <v>1511.7262430000001</v>
      </c>
      <c r="D40" s="98">
        <v>1635.183123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1805.4256250000001</v>
      </c>
      <c r="C41" s="98">
        <v>1541.385444</v>
      </c>
      <c r="D41" s="98">
        <v>1655.4041050000001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1687.3330940000001</v>
      </c>
      <c r="C42" s="98">
        <v>1838.6235160000001</v>
      </c>
      <c r="D42" s="98">
        <v>1662.6062099999999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1698.524071</v>
      </c>
      <c r="D43" s="98">
        <v>1913.1086989999999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1752.0590769999999</v>
      </c>
      <c r="D44" s="98">
        <v>1984.9380759999999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1834.062754</v>
      </c>
      <c r="D45" s="98">
        <v>1501.6238049999999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2019-08-08T15:14:23Z</cp:lastPrinted>
  <dcterms:created xsi:type="dcterms:W3CDTF">2012-03-28T07:56:08Z</dcterms:created>
  <dcterms:modified xsi:type="dcterms:W3CDTF">2019-08-20T11:38:32Z</dcterms:modified>
  <cp:category>LIS-Bericht</cp:category>
</cp:coreProperties>
</file>