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12" i="10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<sst xmlns="http://schemas.openxmlformats.org/spreadsheetml/2006/main" count="236" uniqueCount="183">
  <si>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</si>
  <si>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</si>
  <si>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</si>
  <si>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</si>
  <si>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</si>
  <si>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</si>
  <si>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</si>
  <si>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</si>
  <si>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</si>
  <si>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</si>
  <si>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</si>
  <si>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</si>
  <si>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</si>
  <si>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</si>
  <si>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</si>
  <si>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</si>
  <si>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</si>
  <si>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</si>
  <si>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</si>
  <si>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</si>
  <si>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</si>
  <si>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</si>
  <si>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</si>
  <si>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</si>
  <si>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</si>
  <si>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</si>
  <si>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</si>
  <si>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</si>
  <si>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</si>
  <si>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</si>
  <si>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</si>
  <si>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</si>
  <si>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</si>
  <si>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</si>
  <si>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</si>
  <si>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</si>
  <si>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</si>
  <si>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</si>
  <si>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</si>
  <si>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</si>
  <si>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</si>
  <si>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</si>
  <si>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</si>
  <si>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</si>
  <si>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</si>
  <si>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</si>
  <si>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</si>
  <si>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</si>
  <si>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</si>
  <si>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</si>
  <si>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</si>
  <si>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</si>
  <si>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</si>
  <si>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</si>
  <si>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</si>
  <si>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</si>
  <si>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</si>
  <si>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</si>
  <si>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</si>
  <si>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</si>
  <si>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</si>
  <si>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</si>
  <si>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</si>
  <si>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</si>
  <si>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</si>
  <si>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</si>
  <si>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</si>
  <si>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</si>
  <si>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</si>
  <si>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</si>
  <si>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</si>
  <si>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</si>
  <si>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</si>
  <si>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</si>
  <si>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</si>
  <si>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</si>
  <si>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</si>
  <si>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</si>
  <si>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</si>
  <si>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</si>
  <si>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</si>
  <si>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</si>
  <si>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</si>
  <si>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</si>
  <si>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</si>
  <si>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</si>
  <si>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</si>
  <si>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</si>
  <si>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</si>
  <si>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</si>
  <si>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</si>
  <si>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</si>
  <si>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</si>
  <si>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</si>
  <si>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</si>
  <si>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</si>
  <si>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</si>
  <si>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</si>
  <si>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</si>
  <si>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</si>
  <si>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</si>
  <si>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</si>
  <si>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</si>
  <si>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</si>
  <si>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</si>
  <si>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</si>
  <si>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</si>
  <si>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</si>
  <si>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</si>
  <si>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</si>
  <si>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</si>
  <si>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</si>
  <si>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</si>
  <si>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</si>
  <si>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</si>
  <si>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</si>
  <si>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</si>
  <si>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</si>
  <si>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</si>
  <si>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</si>
  <si>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</si>
  <si>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</si>
  <si>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</si>
  <si>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</si>
  <si>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</si>
  <si>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</si>
  <si>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</si>
  <si>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</si>
  <si>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</si>
  <si>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</si>
  <si>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</si>
  <si>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</si>
  <si>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</si>
  <si>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</si>
  <si>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</si>
  <si>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</si>
  <si>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</si>
  <si>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</si>
  <si>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</si>
  <si>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</si>
  <si>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</si>
  <si>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</si>
  <si>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</si>
  <si>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</si>
  <si>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</si>
  <si>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</si>
  <si>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</si>
  <si>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</si>
  <si>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</si>
  <si>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</si>
  <si>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</si>
  <si>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</si>
  <si>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</si>
  <si>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</si>
  <si>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</si>
  <si>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</si>
  <si>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</si>
  <si>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</si>
  <si>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</si>
  <si>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</si>
  <si>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</si>
  <si>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</si>
  <si>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</si>
  <si>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</si>
  <si>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1/19 SH</t>
  </si>
  <si>
    <t>1. Quartal 2019</t>
  </si>
  <si>
    <t xml:space="preserve">© Statistisches Amt für Hamburg und Schleswig-Holstein, Hamburg 2019 
Auszugsweise Vervielfältigung und Verbreitung mit Quellenangabe gestattet.        </t>
  </si>
  <si>
    <t>Januar - März</t>
  </si>
  <si>
    <r>
      <t>2019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</si>
  <si>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</si>
  <si>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</si>
  <si>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</si>
  <si>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</si>
  <si>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2017 bis 2019 im Monatsvergleich</t>
  </si>
  <si>
    <t>Januar - März 2019</t>
  </si>
  <si>
    <t>China, Volksrepublik</t>
  </si>
  <si>
    <t>Verein.Staaten (USA)</t>
  </si>
  <si>
    <t>Korea, Republik</t>
  </si>
  <si>
    <t>Vereinigt.Königreich</t>
  </si>
  <si>
    <t>Frankreich</t>
  </si>
  <si>
    <t>Tschechische Republ.</t>
  </si>
  <si>
    <t xml:space="preserve">2. Einfuhr des Landes Schleswig-Holstein in 2017 bis 2019 </t>
  </si>
  <si>
    <t>Herausgegeben am: 11.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</si>
</sst>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Korea, Republik</c:v>
                </c:pt>
                <c:pt idx="5">
                  <c:v>Belgien</c:v>
                </c:pt>
                <c:pt idx="6">
                  <c:v>Niederlande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Italien</c:v>
                </c:pt>
                <c:pt idx="11">
                  <c:v>Schweiz</c:v>
                </c:pt>
                <c:pt idx="12">
                  <c:v>Finnland</c:v>
                </c:pt>
                <c:pt idx="13">
                  <c:v>Tschechische Republ.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775.62257699999998</c:v>
                </c:pt>
                <c:pt idx="1">
                  <c:v>492.123741</c:v>
                </c:pt>
                <c:pt idx="2">
                  <c:v>444.01634300000001</c:v>
                </c:pt>
                <c:pt idx="3">
                  <c:v>360.28945199999998</c:v>
                </c:pt>
                <c:pt idx="4">
                  <c:v>342.63887399999999</c:v>
                </c:pt>
                <c:pt idx="5">
                  <c:v>323.355189</c:v>
                </c:pt>
                <c:pt idx="6">
                  <c:v>311.58731299999999</c:v>
                </c:pt>
                <c:pt idx="7">
                  <c:v>274.530822</c:v>
                </c:pt>
                <c:pt idx="8">
                  <c:v>223.59791100000001</c:v>
                </c:pt>
                <c:pt idx="9">
                  <c:v>221.01389900000001</c:v>
                </c:pt>
                <c:pt idx="10">
                  <c:v>211.20196300000001</c:v>
                </c:pt>
                <c:pt idx="11">
                  <c:v>167.749008</c:v>
                </c:pt>
                <c:pt idx="12">
                  <c:v>136.809708</c:v>
                </c:pt>
                <c:pt idx="13">
                  <c:v>114.81620100000001</c:v>
                </c:pt>
                <c:pt idx="14">
                  <c:v>107.52116100000001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Korea, Republik</c:v>
                </c:pt>
                <c:pt idx="5">
                  <c:v>Belgien</c:v>
                </c:pt>
                <c:pt idx="6">
                  <c:v>Niederlande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Italien</c:v>
                </c:pt>
                <c:pt idx="11">
                  <c:v>Schweiz</c:v>
                </c:pt>
                <c:pt idx="12">
                  <c:v>Finnland</c:v>
                </c:pt>
                <c:pt idx="13">
                  <c:v>Tschechische Republ.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686.916113</c:v>
                </c:pt>
                <c:pt idx="1">
                  <c:v>523.95928500000002</c:v>
                </c:pt>
                <c:pt idx="2">
                  <c:v>325.99059399999999</c:v>
                </c:pt>
                <c:pt idx="3">
                  <c:v>344.20211699999999</c:v>
                </c:pt>
                <c:pt idx="4">
                  <c:v>20.158522000000001</c:v>
                </c:pt>
                <c:pt idx="5">
                  <c:v>184.94419099999999</c:v>
                </c:pt>
                <c:pt idx="6">
                  <c:v>332.005359</c:v>
                </c:pt>
                <c:pt idx="7">
                  <c:v>259.58899200000002</c:v>
                </c:pt>
                <c:pt idx="8">
                  <c:v>203.191351</c:v>
                </c:pt>
                <c:pt idx="9">
                  <c:v>199.406443</c:v>
                </c:pt>
                <c:pt idx="10">
                  <c:v>202.34288599999999</c:v>
                </c:pt>
                <c:pt idx="11">
                  <c:v>136.10301699999999</c:v>
                </c:pt>
                <c:pt idx="12">
                  <c:v>133.50196500000001</c:v>
                </c:pt>
                <c:pt idx="13">
                  <c:v>98.299873000000005</c:v>
                </c:pt>
                <c:pt idx="14">
                  <c:v>80.259596000000002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33600"/>
        <c:axId val="125835136"/>
      </c:barChart>
      <c:catAx>
        <c:axId val="1258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35136"/>
        <c:crosses val="autoZero"/>
        <c:auto val="1"/>
        <c:lblAlgn val="ctr"/>
        <c:lblOffset val="100"/>
        <c:noMultiLvlLbl val="0"/>
      </c:catAx>
      <c:valAx>
        <c:axId val="1258351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583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1924.0874710000001</c:v>
                </c:pt>
                <c:pt idx="1">
                  <c:v>1960.9783210000001</c:v>
                </c:pt>
                <c:pt idx="2">
                  <c:v>1969.9709330000001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1761.673495</c:v>
                </c:pt>
                <c:pt idx="1">
                  <c:v>1586.8445529999999</c:v>
                </c:pt>
                <c:pt idx="2">
                  <c:v>1822.9660799999999</c:v>
                </c:pt>
                <c:pt idx="3">
                  <c:v>1780.4251979999999</c:v>
                </c:pt>
                <c:pt idx="4">
                  <c:v>1796.5935019999999</c:v>
                </c:pt>
                <c:pt idx="5">
                  <c:v>1831.4425960000001</c:v>
                </c:pt>
                <c:pt idx="6">
                  <c:v>1992.014169</c:v>
                </c:pt>
                <c:pt idx="7">
                  <c:v>1923.7128310000001</c:v>
                </c:pt>
                <c:pt idx="8">
                  <c:v>1837.1976440000001</c:v>
                </c:pt>
                <c:pt idx="9">
                  <c:v>2038.5523479999999</c:v>
                </c:pt>
                <c:pt idx="10">
                  <c:v>2010.261473</c:v>
                </c:pt>
                <c:pt idx="11">
                  <c:v>1816.4477360000001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6544"/>
        <c:axId val="44878464"/>
      </c:lineChart>
      <c:catAx>
        <c:axId val="448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78464"/>
        <c:crosses val="autoZero"/>
        <c:auto val="1"/>
        <c:lblAlgn val="ctr"/>
        <c:lblOffset val="100"/>
        <c:noMultiLvlLbl val="0"/>
      </c:catAx>
      <c:valAx>
        <c:axId val="448784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487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105</v>
      </c>
    </row>
    <row r="4" spans="1:7" ht="20.25" x14ac:dyDescent="0.3">
      <c r="A4" s="31" t="s">
        <v>106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144</v>
      </c>
    </row>
    <row r="16" spans="1:7" ht="15" x14ac:dyDescent="0.2">
      <c r="G16" s="63" t="s">
        <v>164</v>
      </c>
    </row>
    <row r="17" spans="1:7" x14ac:dyDescent="0.2">
      <c r="G17" s="64"/>
    </row>
    <row r="18" spans="1:7" ht="37.5" customHeight="1" x14ac:dyDescent="0.5">
      <c r="G18" s="32" t="s">
        <v>130</v>
      </c>
    </row>
    <row r="19" spans="1:7" ht="37.5" customHeight="1" x14ac:dyDescent="0.5">
      <c r="G19" s="32" t="s">
        <v>129</v>
      </c>
    </row>
    <row r="20" spans="1:7" ht="37.5" x14ac:dyDescent="0.5">
      <c r="G20" s="87" t="s">
        <v>165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182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8" t="s">
        <v>0</v>
      </c>
      <c r="B2" s="108"/>
      <c r="C2" s="108"/>
      <c r="D2" s="108"/>
      <c r="E2" s="108"/>
      <c r="F2" s="108"/>
      <c r="G2" s="108"/>
    </row>
    <row r="3" spans="1:7" s="48" customFormat="1" x14ac:dyDescent="0.2"/>
    <row r="4" spans="1:7" s="48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8" customFormat="1" x14ac:dyDescent="0.2">
      <c r="A5" s="111"/>
      <c r="B5" s="111"/>
      <c r="C5" s="111"/>
      <c r="D5" s="111"/>
      <c r="E5" s="111"/>
      <c r="F5" s="111"/>
      <c r="G5" s="111"/>
    </row>
    <row r="6" spans="1:7" s="48" customFormat="1" x14ac:dyDescent="0.2">
      <c r="A6" s="74" t="s">
        <v>137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07" t="s">
        <v>108</v>
      </c>
      <c r="B8" s="106"/>
      <c r="C8" s="106"/>
      <c r="D8" s="106"/>
      <c r="E8" s="106"/>
      <c r="F8" s="106"/>
      <c r="G8" s="106"/>
    </row>
    <row r="9" spans="1:7" s="48" customFormat="1" x14ac:dyDescent="0.2">
      <c r="A9" s="106" t="s">
        <v>4</v>
      </c>
      <c r="B9" s="106"/>
      <c r="C9" s="106"/>
      <c r="D9" s="106"/>
      <c r="E9" s="106"/>
      <c r="F9" s="106"/>
      <c r="G9" s="106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6" t="s">
        <v>3</v>
      </c>
      <c r="B12" s="106"/>
      <c r="C12" s="106"/>
      <c r="D12" s="106"/>
      <c r="E12" s="106"/>
      <c r="F12" s="106"/>
      <c r="G12" s="106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07" t="s">
        <v>110</v>
      </c>
      <c r="B15" s="106"/>
      <c r="C15" s="106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3" t="s">
        <v>150</v>
      </c>
      <c r="B17" s="106"/>
      <c r="C17" s="106"/>
      <c r="D17" s="77"/>
      <c r="E17" s="77"/>
      <c r="F17" s="77"/>
      <c r="G17" s="77"/>
    </row>
    <row r="18" spans="1:7" s="48" customFormat="1" ht="12.75" customHeight="1" x14ac:dyDescent="0.2">
      <c r="A18" s="77" t="s">
        <v>122</v>
      </c>
      <c r="B18" s="114" t="s">
        <v>156</v>
      </c>
      <c r="C18" s="106"/>
      <c r="D18" s="77"/>
      <c r="E18" s="77"/>
      <c r="F18" s="77"/>
      <c r="G18" s="77"/>
    </row>
    <row r="19" spans="1:7" s="48" customFormat="1" ht="12.75" customHeight="1" x14ac:dyDescent="0.2">
      <c r="A19" s="77" t="s">
        <v>123</v>
      </c>
      <c r="B19" s="115" t="s">
        <v>151</v>
      </c>
      <c r="C19" s="115"/>
      <c r="D19" s="115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07" t="s">
        <v>138</v>
      </c>
      <c r="B21" s="106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124</v>
      </c>
      <c r="B23" s="106" t="s">
        <v>125</v>
      </c>
      <c r="C23" s="106"/>
      <c r="D23" s="77"/>
      <c r="E23" s="77"/>
      <c r="F23" s="77"/>
      <c r="G23" s="77"/>
    </row>
    <row r="24" spans="1:7" s="48" customFormat="1" ht="12.75" customHeight="1" x14ac:dyDescent="0.2">
      <c r="A24" s="77" t="s">
        <v>126</v>
      </c>
      <c r="B24" s="106" t="s">
        <v>127</v>
      </c>
      <c r="C24" s="106"/>
      <c r="D24" s="77"/>
      <c r="E24" s="77"/>
      <c r="F24" s="77"/>
      <c r="G24" s="77"/>
    </row>
    <row r="25" spans="1:7" s="48" customFormat="1" ht="12.75" customHeight="1" x14ac:dyDescent="0.2">
      <c r="A25" s="77"/>
      <c r="B25" s="106"/>
      <c r="C25" s="106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139</v>
      </c>
      <c r="B27" s="78" t="s">
        <v>140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6" t="s">
        <v>166</v>
      </c>
      <c r="B29" s="106"/>
      <c r="C29" s="106"/>
      <c r="D29" s="106"/>
      <c r="E29" s="106"/>
      <c r="F29" s="106"/>
      <c r="G29" s="106"/>
    </row>
    <row r="30" spans="1:7" s="48" customFormat="1" ht="41.85" customHeight="1" x14ac:dyDescent="0.2">
      <c r="A30" s="106" t="s">
        <v>147</v>
      </c>
      <c r="B30" s="106"/>
      <c r="C30" s="106"/>
      <c r="D30" s="106"/>
      <c r="E30" s="106"/>
      <c r="F30" s="106"/>
      <c r="G30" s="106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111" t="s">
        <v>141</v>
      </c>
      <c r="B41" s="111"/>
      <c r="C41" s="76"/>
      <c r="D41" s="76"/>
      <c r="E41" s="76"/>
      <c r="F41" s="76"/>
      <c r="G41" s="76"/>
    </row>
    <row r="42" spans="1:7" s="48" customFormat="1" x14ac:dyDescent="0.2">
      <c r="A42" s="76"/>
      <c r="B42" s="76"/>
      <c r="C42" s="76"/>
      <c r="D42" s="76"/>
      <c r="E42" s="76"/>
      <c r="F42" s="76"/>
      <c r="G42" s="76"/>
    </row>
    <row r="43" spans="1:7" s="48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48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48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48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48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48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48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48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48" customFormat="1" x14ac:dyDescent="0.2">
      <c r="A51" s="8" t="s">
        <v>142</v>
      </c>
      <c r="B51" s="8" t="s">
        <v>13</v>
      </c>
      <c r="C51" s="76"/>
      <c r="D51" s="76"/>
      <c r="E51" s="76"/>
      <c r="F51" s="76"/>
      <c r="G51" s="76"/>
    </row>
    <row r="52" spans="1:7" s="48" customFormat="1" x14ac:dyDescent="0.2">
      <c r="A52" s="8" t="s">
        <v>128</v>
      </c>
      <c r="B52" s="8" t="s">
        <v>14</v>
      </c>
      <c r="C52" s="76"/>
      <c r="D52" s="76"/>
      <c r="E52" s="76"/>
      <c r="F52" s="76"/>
      <c r="G52" s="76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2:G2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 activeCell="A55" sqref="A55:G55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8" t="s">
        <v>157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8" t="s">
        <v>121</v>
      </c>
      <c r="B4" s="88" t="s">
        <v>92</v>
      </c>
      <c r="C4" s="88" t="s">
        <v>93</v>
      </c>
      <c r="D4" s="88" t="s">
        <v>94</v>
      </c>
      <c r="E4" s="123" t="s">
        <v>167</v>
      </c>
      <c r="F4" s="124"/>
      <c r="G4" s="125"/>
    </row>
    <row r="5" spans="1:7" s="9" customFormat="1" ht="18" customHeight="1" x14ac:dyDescent="0.2">
      <c r="A5" s="129"/>
      <c r="B5" s="119" t="s">
        <v>168</v>
      </c>
      <c r="C5" s="120"/>
      <c r="D5" s="120"/>
      <c r="E5" s="34" t="s">
        <v>168</v>
      </c>
      <c r="F5" s="34" t="s">
        <v>169</v>
      </c>
      <c r="G5" s="126" t="s">
        <v>155</v>
      </c>
    </row>
    <row r="6" spans="1:7" s="9" customFormat="1" ht="17.25" customHeight="1" x14ac:dyDescent="0.2">
      <c r="A6" s="130"/>
      <c r="B6" s="121" t="s">
        <v>107</v>
      </c>
      <c r="C6" s="122"/>
      <c r="D6" s="122"/>
      <c r="E6" s="122"/>
      <c r="F6" s="122"/>
      <c r="G6" s="127"/>
    </row>
    <row r="7" spans="1:7" s="9" customFormat="1" ht="12" customHeight="1" x14ac:dyDescent="0.2">
      <c r="A7" s="73"/>
    </row>
    <row r="8" spans="1:7" s="9" customFormat="1" ht="12" customHeight="1" x14ac:dyDescent="0.2">
      <c r="A8" s="35" t="s">
        <v>22</v>
      </c>
      <c r="B8" s="89">
        <v>255.430508</v>
      </c>
      <c r="C8" s="89">
        <v>245.96138500000001</v>
      </c>
      <c r="D8" s="89">
        <v>272.62422900000001</v>
      </c>
      <c r="E8" s="89">
        <v>774.016122</v>
      </c>
      <c r="F8" s="89">
        <v>729.60363900000004</v>
      </c>
      <c r="G8" s="90">
        <f>IF(AND(F8&gt;0,E8&gt;0),(E8/F8%)-100,"x  ")</f>
        <v>6.0872068923439144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9">
        <v>9.3492990000000002</v>
      </c>
      <c r="C10" s="89">
        <v>8.0970929999999992</v>
      </c>
      <c r="D10" s="89">
        <v>8.9404470000000007</v>
      </c>
      <c r="E10" s="89">
        <v>26.386838999999998</v>
      </c>
      <c r="F10" s="89">
        <v>21.361189</v>
      </c>
      <c r="G10" s="90">
        <f>IF(AND(F10&gt;0,E10&gt;0),(E10/F10%)-100,"x  ")</f>
        <v>23.527014343630398</v>
      </c>
    </row>
    <row r="11" spans="1:7" s="9" customFormat="1" ht="12" x14ac:dyDescent="0.2">
      <c r="A11" s="37" t="s">
        <v>25</v>
      </c>
      <c r="B11" s="89">
        <v>78.068808000000004</v>
      </c>
      <c r="C11" s="89">
        <v>71.833568999999997</v>
      </c>
      <c r="D11" s="89">
        <v>78.260945000000007</v>
      </c>
      <c r="E11" s="89">
        <v>228.16332199999999</v>
      </c>
      <c r="F11" s="89">
        <v>257.162689</v>
      </c>
      <c r="G11" s="90">
        <f>IF(AND(F11&gt;0,E11&gt;0),(E11/F11%)-100,"x  ")</f>
        <v>-11.276661911090855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143</v>
      </c>
      <c r="B13" s="89">
        <v>2.8094039999999998</v>
      </c>
      <c r="C13" s="89">
        <v>4.5111220000000003</v>
      </c>
      <c r="D13" s="89">
        <v>7.5446429999999998</v>
      </c>
      <c r="E13" s="89">
        <v>14.865169</v>
      </c>
      <c r="F13" s="89">
        <v>9.5176590000000001</v>
      </c>
      <c r="G13" s="90">
        <f>IF(AND(F13&gt;0,E13&gt;0),(E13/F13%)-100,"x  ")</f>
        <v>56.185139644107863</v>
      </c>
    </row>
    <row r="14" spans="1:7" s="9" customFormat="1" ht="12" x14ac:dyDescent="0.2">
      <c r="A14" s="38" t="s">
        <v>111</v>
      </c>
      <c r="B14" s="89">
        <v>41.623145999999998</v>
      </c>
      <c r="C14" s="89">
        <v>30.570336000000001</v>
      </c>
      <c r="D14" s="89">
        <v>35.284719000000003</v>
      </c>
      <c r="E14" s="89">
        <v>107.478201</v>
      </c>
      <c r="F14" s="89">
        <v>120.598099</v>
      </c>
      <c r="G14" s="90">
        <f>IF(AND(F14&gt;0,E14&gt;0),(E14/F14%)-100,"x  ")</f>
        <v>-10.879025547492262</v>
      </c>
    </row>
    <row r="15" spans="1:7" s="9" customFormat="1" ht="12" x14ac:dyDescent="0.2">
      <c r="A15" s="38" t="s">
        <v>136</v>
      </c>
      <c r="B15" s="89">
        <v>26.510573999999998</v>
      </c>
      <c r="C15" s="89">
        <v>30.291924000000002</v>
      </c>
      <c r="D15" s="89">
        <v>28.503947</v>
      </c>
      <c r="E15" s="89">
        <v>85.306444999999997</v>
      </c>
      <c r="F15" s="89">
        <v>88.233600999999993</v>
      </c>
      <c r="G15" s="90">
        <f>IF(AND(F15&gt;0,E15&gt;0),(E15/F15%)-100,"x  ")</f>
        <v>-3.3175071252050543</v>
      </c>
    </row>
    <row r="16" spans="1:7" s="9" customFormat="1" ht="12" x14ac:dyDescent="0.2">
      <c r="A16" s="37" t="s">
        <v>26</v>
      </c>
      <c r="B16" s="89">
        <v>126.714378</v>
      </c>
      <c r="C16" s="89">
        <v>128.456548</v>
      </c>
      <c r="D16" s="89">
        <v>137.034111</v>
      </c>
      <c r="E16" s="89">
        <v>392.205037</v>
      </c>
      <c r="F16" s="89">
        <v>341.266412</v>
      </c>
      <c r="G16" s="90">
        <f>IF(AND(F16&gt;0,E16&gt;0),(E16/F16%)-100,"x  ")</f>
        <v>14.926351732499242</v>
      </c>
    </row>
    <row r="17" spans="1:7" s="9" customFormat="1" ht="12" x14ac:dyDescent="0.2">
      <c r="A17" s="40" t="s">
        <v>27</v>
      </c>
      <c r="B17" s="89">
        <v>41.298023000000001</v>
      </c>
      <c r="C17" s="89">
        <v>37.574174999999997</v>
      </c>
      <c r="D17" s="89">
        <v>48.388725999999998</v>
      </c>
      <c r="E17" s="89">
        <v>127.260924</v>
      </c>
      <c r="F17" s="89">
        <v>109.813349</v>
      </c>
      <c r="G17" s="90">
        <f>IF(AND(F17&gt;0,E17&gt;0),(E17/F17%)-100,"x  ")</f>
        <v>15.888391674494883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9">
        <v>1459.126066</v>
      </c>
      <c r="C19" s="89">
        <v>1500.6669340000001</v>
      </c>
      <c r="D19" s="89">
        <v>1467.2828730000001</v>
      </c>
      <c r="E19" s="89">
        <v>4427.0758729999998</v>
      </c>
      <c r="F19" s="89">
        <v>3876.8459769999999</v>
      </c>
      <c r="G19" s="90">
        <f>IF(AND(F19&gt;0,E19&gt;0),(E19/F19%)-100,"x  ")</f>
        <v>14.192720042640985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9">
        <v>91.043526</v>
      </c>
      <c r="C21" s="89">
        <v>105.904197</v>
      </c>
      <c r="D21" s="89">
        <v>106.225762</v>
      </c>
      <c r="E21" s="89">
        <v>303.17348500000003</v>
      </c>
      <c r="F21" s="89">
        <v>354.40969699999999</v>
      </c>
      <c r="G21" s="90">
        <f>IF(AND(F21&gt;0,E21&gt;0),(E21/F21%)-100,"x  ")</f>
        <v>-14.456774866405524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131</v>
      </c>
      <c r="B23" s="89">
        <v>71.413764999999998</v>
      </c>
      <c r="C23" s="89">
        <v>82.017560000000003</v>
      </c>
      <c r="D23" s="89">
        <v>85.915501000000006</v>
      </c>
      <c r="E23" s="89">
        <v>239.34682599999999</v>
      </c>
      <c r="F23" s="89">
        <v>276.26065399999999</v>
      </c>
      <c r="G23" s="90">
        <f>IF(AND(F23&gt;0,E23&gt;0),(E23/F23%)-100,"x  ")</f>
        <v>-13.361956350106951</v>
      </c>
    </row>
    <row r="24" spans="1:7" s="9" customFormat="1" ht="12" x14ac:dyDescent="0.2">
      <c r="A24" s="40" t="s">
        <v>30</v>
      </c>
      <c r="B24" s="89">
        <v>102.53927299999999</v>
      </c>
      <c r="C24" s="89">
        <v>86.257746999999995</v>
      </c>
      <c r="D24" s="89">
        <v>104.774197</v>
      </c>
      <c r="E24" s="89">
        <v>293.57121699999999</v>
      </c>
      <c r="F24" s="89">
        <v>324.55944199999999</v>
      </c>
      <c r="G24" s="90">
        <f>IF(AND(F24&gt;0,E24&gt;0),(E24/F24%)-100,"x  ")</f>
        <v>-9.5477810810384653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9">
        <v>8.4736580000000004</v>
      </c>
      <c r="C26" s="89">
        <v>21.126297000000001</v>
      </c>
      <c r="D26" s="89">
        <v>14.239803</v>
      </c>
      <c r="E26" s="89">
        <v>43.839758000000003</v>
      </c>
      <c r="F26" s="89">
        <v>53.752536999999997</v>
      </c>
      <c r="G26" s="90">
        <f>IF(AND(F26&gt;0,E26&gt;0),(E26/F26%)-100,"x  ")</f>
        <v>-18.441509095654396</v>
      </c>
    </row>
    <row r="27" spans="1:7" s="9" customFormat="1" ht="12" x14ac:dyDescent="0.2">
      <c r="A27" s="39" t="s">
        <v>112</v>
      </c>
      <c r="B27" s="89">
        <v>16.916945999999999</v>
      </c>
      <c r="C27" s="89">
        <v>5.637283</v>
      </c>
      <c r="D27" s="89">
        <v>12.209863</v>
      </c>
      <c r="E27" s="89">
        <v>34.764091999999998</v>
      </c>
      <c r="F27" s="89">
        <v>28.525660999999999</v>
      </c>
      <c r="G27" s="90">
        <f>IF(AND(F27&gt;0,E27&gt;0),(E27/F27%)-100,"x  ")</f>
        <v>21.869540551575639</v>
      </c>
    </row>
    <row r="28" spans="1:7" s="9" customFormat="1" ht="12" x14ac:dyDescent="0.2">
      <c r="A28" s="42" t="s">
        <v>33</v>
      </c>
      <c r="B28" s="89">
        <v>1265.543267</v>
      </c>
      <c r="C28" s="89">
        <v>1308.5049899999999</v>
      </c>
      <c r="D28" s="89">
        <v>1256.2829139999999</v>
      </c>
      <c r="E28" s="89">
        <v>3830.3311709999998</v>
      </c>
      <c r="F28" s="89">
        <v>3197.8768380000001</v>
      </c>
      <c r="G28" s="90">
        <f>IF(AND(F28&gt;0,E28&gt;0),(E28/F28%)-100,"x  ")</f>
        <v>19.777319923163333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9">
        <v>226.35521299999999</v>
      </c>
      <c r="C30" s="89">
        <v>179.12728200000001</v>
      </c>
      <c r="D30" s="89">
        <v>181.120025</v>
      </c>
      <c r="E30" s="89">
        <v>586.60252000000003</v>
      </c>
      <c r="F30" s="89">
        <v>587.63800500000002</v>
      </c>
      <c r="G30" s="90">
        <f>IF(AND(F30&gt;0,E30&gt;0),(E30/F30%)-100,"x  ")</f>
        <v>-0.1762113735308759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113</v>
      </c>
      <c r="B32" s="89">
        <v>58.870415999999999</v>
      </c>
      <c r="C32" s="89">
        <v>54.677602999999998</v>
      </c>
      <c r="D32" s="89">
        <v>58.648387</v>
      </c>
      <c r="E32" s="89">
        <v>172.196406</v>
      </c>
      <c r="F32" s="89">
        <v>165.980987</v>
      </c>
      <c r="G32" s="90">
        <f>IF(AND(F32&gt;0,E32&gt;0),(E32/F32%)-100,"x  ")</f>
        <v>3.7446572118528252</v>
      </c>
    </row>
    <row r="33" spans="1:7" s="9" customFormat="1" ht="12" x14ac:dyDescent="0.2">
      <c r="A33" s="45" t="s">
        <v>35</v>
      </c>
      <c r="B33" s="89">
        <v>31.343287</v>
      </c>
      <c r="C33" s="89">
        <v>25.884042999999998</v>
      </c>
      <c r="D33" s="89">
        <v>31.764932000000002</v>
      </c>
      <c r="E33" s="89">
        <v>88.992261999999997</v>
      </c>
      <c r="F33" s="89">
        <v>93.072072000000006</v>
      </c>
      <c r="G33" s="90">
        <f>IF(AND(F33&gt;0,E33&gt;0),(E33/F33%)-100,"x  ")</f>
        <v>-4.383495405582039</v>
      </c>
    </row>
    <row r="34" spans="1:7" s="9" customFormat="1" ht="12" x14ac:dyDescent="0.2">
      <c r="A34" s="43" t="s">
        <v>36</v>
      </c>
      <c r="B34" s="89">
        <v>1039.188054</v>
      </c>
      <c r="C34" s="89">
        <v>1129.377708</v>
      </c>
      <c r="D34" s="89">
        <v>1075.162889</v>
      </c>
      <c r="E34" s="89">
        <v>3243.7286509999999</v>
      </c>
      <c r="F34" s="89">
        <v>2610.2388329999999</v>
      </c>
      <c r="G34" s="90">
        <f>IF(AND(F34&gt;0,E34&gt;0),(E34/F34%)-100,"x  ")</f>
        <v>24.269419717119035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114</v>
      </c>
      <c r="B36" s="89">
        <v>42.706619000000003</v>
      </c>
      <c r="C36" s="89">
        <v>36.080160999999997</v>
      </c>
      <c r="D36" s="89">
        <v>35.255392000000001</v>
      </c>
      <c r="E36" s="89">
        <v>114.04217199999999</v>
      </c>
      <c r="F36" s="89">
        <v>118.785529</v>
      </c>
      <c r="G36" s="90">
        <f t="shared" ref="G36:G47" si="0">IF(AND(F36&gt;0,E36&gt;0),(E36/F36%)-100,"x  ")</f>
        <v>-3.9932111595849307</v>
      </c>
    </row>
    <row r="37" spans="1:7" s="9" customFormat="1" ht="12" x14ac:dyDescent="0.2">
      <c r="A37" s="45" t="s">
        <v>37</v>
      </c>
      <c r="B37" s="89">
        <v>13.164616000000001</v>
      </c>
      <c r="C37" s="89">
        <v>12.315825</v>
      </c>
      <c r="D37" s="89">
        <v>17.210069000000001</v>
      </c>
      <c r="E37" s="89">
        <v>42.690510000000003</v>
      </c>
      <c r="F37" s="89">
        <v>42.453381</v>
      </c>
      <c r="G37" s="90">
        <f t="shared" si="0"/>
        <v>0.55856328616089002</v>
      </c>
    </row>
    <row r="38" spans="1:7" s="9" customFormat="1" ht="12" x14ac:dyDescent="0.2">
      <c r="A38" s="45" t="s">
        <v>38</v>
      </c>
      <c r="B38" s="89">
        <v>53.022253999999997</v>
      </c>
      <c r="C38" s="89">
        <v>52.219743000000001</v>
      </c>
      <c r="D38" s="89">
        <v>47.473455999999999</v>
      </c>
      <c r="E38" s="89">
        <v>152.715453</v>
      </c>
      <c r="F38" s="89">
        <v>138.25368700000001</v>
      </c>
      <c r="G38" s="90">
        <f t="shared" si="0"/>
        <v>10.460311268226789</v>
      </c>
    </row>
    <row r="39" spans="1:7" s="9" customFormat="1" ht="12" x14ac:dyDescent="0.2">
      <c r="A39" s="45" t="s">
        <v>39</v>
      </c>
      <c r="B39" s="89">
        <v>49.935144000000001</v>
      </c>
      <c r="C39" s="89">
        <v>47.794741999999999</v>
      </c>
      <c r="D39" s="89">
        <v>49.242435999999998</v>
      </c>
      <c r="E39" s="89">
        <v>146.97232199999999</v>
      </c>
      <c r="F39" s="89">
        <v>139.232696</v>
      </c>
      <c r="G39" s="90">
        <f t="shared" si="0"/>
        <v>5.5587704773022466</v>
      </c>
    </row>
    <row r="40" spans="1:7" s="9" customFormat="1" ht="12" x14ac:dyDescent="0.2">
      <c r="A40" s="45" t="s">
        <v>40</v>
      </c>
      <c r="B40" s="89">
        <v>152.77505099999999</v>
      </c>
      <c r="C40" s="89">
        <v>282.71810799999997</v>
      </c>
      <c r="D40" s="89">
        <v>244.140287</v>
      </c>
      <c r="E40" s="89">
        <v>679.63344600000005</v>
      </c>
      <c r="F40" s="89">
        <v>355.655889</v>
      </c>
      <c r="G40" s="90">
        <f t="shared" si="0"/>
        <v>91.09298257676258</v>
      </c>
    </row>
    <row r="41" spans="1:7" s="9" customFormat="1" ht="12" x14ac:dyDescent="0.2">
      <c r="A41" s="45" t="s">
        <v>116</v>
      </c>
      <c r="B41" s="89">
        <v>147.71431799999999</v>
      </c>
      <c r="C41" s="89">
        <v>153.66652999999999</v>
      </c>
      <c r="D41" s="89">
        <v>152.51292000000001</v>
      </c>
      <c r="E41" s="89">
        <v>453.89376800000002</v>
      </c>
      <c r="F41" s="89">
        <v>447.171627</v>
      </c>
      <c r="G41" s="90">
        <f t="shared" si="0"/>
        <v>1.5032574953598328</v>
      </c>
    </row>
    <row r="42" spans="1:7" s="9" customFormat="1" ht="12" x14ac:dyDescent="0.2">
      <c r="A42" s="45" t="s">
        <v>117</v>
      </c>
      <c r="B42" s="89">
        <v>14.92611</v>
      </c>
      <c r="C42" s="89">
        <v>8.7164029999999997</v>
      </c>
      <c r="D42" s="89">
        <v>14.634269</v>
      </c>
      <c r="E42" s="89">
        <v>38.276781999999997</v>
      </c>
      <c r="F42" s="89">
        <v>39.344909000000001</v>
      </c>
      <c r="G42" s="90">
        <f t="shared" si="0"/>
        <v>-2.7147781686316819</v>
      </c>
    </row>
    <row r="43" spans="1:7" s="9" customFormat="1" ht="12" x14ac:dyDescent="0.2">
      <c r="A43" s="45" t="s">
        <v>118</v>
      </c>
      <c r="B43" s="89">
        <v>66.841967999999994</v>
      </c>
      <c r="C43" s="89">
        <v>61.362900000000003</v>
      </c>
      <c r="D43" s="89">
        <v>66.828891999999996</v>
      </c>
      <c r="E43" s="89">
        <v>195.03376</v>
      </c>
      <c r="F43" s="89">
        <v>176.254276</v>
      </c>
      <c r="G43" s="90">
        <f t="shared" si="0"/>
        <v>10.654767887730557</v>
      </c>
    </row>
    <row r="44" spans="1:7" s="9" customFormat="1" ht="12" x14ac:dyDescent="0.2">
      <c r="A44" s="45" t="s">
        <v>115</v>
      </c>
      <c r="B44" s="89">
        <v>25.736861000000001</v>
      </c>
      <c r="C44" s="89">
        <v>22.275230000000001</v>
      </c>
      <c r="D44" s="89">
        <v>23.239246000000001</v>
      </c>
      <c r="E44" s="89">
        <v>71.251337000000007</v>
      </c>
      <c r="F44" s="89">
        <v>77.082006000000007</v>
      </c>
      <c r="G44" s="90">
        <f t="shared" si="0"/>
        <v>-7.5642413872830332</v>
      </c>
    </row>
    <row r="45" spans="1:7" s="9" customFormat="1" ht="12" x14ac:dyDescent="0.2">
      <c r="A45" s="45" t="s">
        <v>41</v>
      </c>
      <c r="B45" s="89">
        <v>99.292520999999994</v>
      </c>
      <c r="C45" s="89">
        <v>111.690541</v>
      </c>
      <c r="D45" s="89">
        <v>102.62294</v>
      </c>
      <c r="E45" s="89">
        <v>313.60600199999999</v>
      </c>
      <c r="F45" s="89">
        <v>147.88821799999999</v>
      </c>
      <c r="G45" s="90">
        <f t="shared" si="0"/>
        <v>112.05610983831042</v>
      </c>
    </row>
    <row r="46" spans="1:7" s="9" customFormat="1" ht="12" x14ac:dyDescent="0.2">
      <c r="A46" s="45" t="s">
        <v>132</v>
      </c>
      <c r="B46" s="89">
        <v>9.5026130000000002</v>
      </c>
      <c r="C46" s="89">
        <v>12.856544</v>
      </c>
      <c r="D46" s="89">
        <v>8.7279780000000002</v>
      </c>
      <c r="E46" s="89">
        <v>31.087135</v>
      </c>
      <c r="F46" s="89">
        <v>31.341854999999999</v>
      </c>
      <c r="G46" s="90">
        <f t="shared" si="0"/>
        <v>-0.8127151376330346</v>
      </c>
    </row>
    <row r="47" spans="1:7" s="9" customFormat="1" ht="24" x14ac:dyDescent="0.2">
      <c r="A47" s="68" t="s">
        <v>133</v>
      </c>
      <c r="B47" s="89">
        <v>15.596795999999999</v>
      </c>
      <c r="C47" s="89">
        <v>11.797584000000001</v>
      </c>
      <c r="D47" s="89">
        <v>10.107787999999999</v>
      </c>
      <c r="E47" s="89">
        <v>37.502167999999998</v>
      </c>
      <c r="F47" s="89">
        <v>41.688063999999997</v>
      </c>
      <c r="G47" s="90">
        <f t="shared" si="0"/>
        <v>-10.040993988111325</v>
      </c>
    </row>
    <row r="48" spans="1:7" s="9" customFormat="1" ht="12" x14ac:dyDescent="0.2">
      <c r="A48" s="46"/>
    </row>
    <row r="49" spans="1:7" s="9" customFormat="1" ht="12" customHeight="1" x14ac:dyDescent="0.2">
      <c r="A49" s="71" t="s">
        <v>162</v>
      </c>
      <c r="B49" s="89">
        <v>209.53089700000001</v>
      </c>
      <c r="C49" s="89">
        <v>214.35000199999999</v>
      </c>
      <c r="D49" s="89">
        <v>230.06383099999999</v>
      </c>
      <c r="E49" s="89">
        <v>653.94473000000005</v>
      </c>
      <c r="F49" s="89">
        <v>565.03451199999995</v>
      </c>
      <c r="G49" s="90">
        <f>IF(AND(F49&gt;0,E49&gt;0),(E49/F49%)-100,"x  ")</f>
        <v>15.735360603955471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91">
        <v>1924.0874710000001</v>
      </c>
      <c r="C51" s="92">
        <v>1960.9783210000001</v>
      </c>
      <c r="D51" s="92">
        <v>1969.9709330000001</v>
      </c>
      <c r="E51" s="92">
        <v>5855.0367249999999</v>
      </c>
      <c r="F51" s="92">
        <v>5171.4841280000001</v>
      </c>
      <c r="G51" s="93">
        <f>IF(AND(F51&gt;0,E51&gt;0),(E51/F51%)-100,"x  ")</f>
        <v>13.217725899979783</v>
      </c>
    </row>
    <row r="52" spans="1:7" ht="7.5" customHeight="1" x14ac:dyDescent="0.2"/>
    <row r="53" spans="1:7" x14ac:dyDescent="0.2">
      <c r="A53" s="33" t="s">
        <v>154</v>
      </c>
    </row>
    <row r="54" spans="1:7" x14ac:dyDescent="0.2">
      <c r="A54" s="70" t="s">
        <v>145</v>
      </c>
      <c r="B54" s="70"/>
      <c r="C54" s="70"/>
      <c r="D54" s="70"/>
      <c r="E54" s="70"/>
      <c r="F54" s="70"/>
      <c r="G54" s="70"/>
    </row>
    <row r="55" spans="1:7" x14ac:dyDescent="0.2">
      <c r="A55" s="117" t="s">
        <v>146</v>
      </c>
      <c r="B55" s="117"/>
      <c r="C55" s="117"/>
      <c r="D55" s="117"/>
      <c r="E55" s="117"/>
      <c r="F55" s="117"/>
      <c r="G55" s="117"/>
    </row>
  </sheetData>
  <mergeCells count="7">
    <mergeCell ref="A55:G55"/>
    <mergeCell ref="A2:G2"/>
    <mergeCell ref="B5:D5"/>
    <mergeCell ref="B6:F6"/>
    <mergeCell ref="E4:G4"/>
    <mergeCell ref="G5:G6"/>
    <mergeCell ref="A4:A6"/>
  </mergeCells>
  <conditionalFormatting sqref="A7:G5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31" t="s">
        <v>158</v>
      </c>
      <c r="B2" s="132"/>
      <c r="C2" s="132"/>
      <c r="D2" s="132"/>
      <c r="E2" s="132"/>
      <c r="F2" s="132"/>
      <c r="G2" s="132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35" t="s">
        <v>159</v>
      </c>
      <c r="B4" s="94" t="s">
        <v>92</v>
      </c>
      <c r="C4" s="94" t="s">
        <v>93</v>
      </c>
      <c r="D4" s="94" t="s">
        <v>94</v>
      </c>
      <c r="E4" s="136" t="s">
        <v>167</v>
      </c>
      <c r="F4" s="136"/>
      <c r="G4" s="137"/>
    </row>
    <row r="5" spans="1:7" ht="24" customHeight="1" x14ac:dyDescent="0.2">
      <c r="A5" s="135"/>
      <c r="B5" s="133" t="s">
        <v>170</v>
      </c>
      <c r="C5" s="134"/>
      <c r="D5" s="134"/>
      <c r="E5" s="95" t="s">
        <v>170</v>
      </c>
      <c r="F5" s="95" t="s">
        <v>171</v>
      </c>
      <c r="G5" s="138" t="s">
        <v>153</v>
      </c>
    </row>
    <row r="6" spans="1:7" ht="17.25" customHeight="1" x14ac:dyDescent="0.2">
      <c r="A6" s="135"/>
      <c r="B6" s="134" t="s">
        <v>107</v>
      </c>
      <c r="C6" s="134"/>
      <c r="D6" s="134"/>
      <c r="E6" s="134"/>
      <c r="F6" s="134"/>
      <c r="G6" s="139"/>
    </row>
    <row r="7" spans="1:7" x14ac:dyDescent="0.2">
      <c r="A7" s="72"/>
    </row>
    <row r="8" spans="1:7" ht="12.75" customHeight="1" x14ac:dyDescent="0.2">
      <c r="A8" s="57" t="s">
        <v>43</v>
      </c>
      <c r="B8" s="89">
        <v>1238.004261</v>
      </c>
      <c r="C8" s="89">
        <v>1124.4746</v>
      </c>
      <c r="D8" s="89">
        <v>1247.209515</v>
      </c>
      <c r="E8" s="89">
        <v>3609.6883760000001</v>
      </c>
      <c r="F8" s="89">
        <v>3483.3052579999999</v>
      </c>
      <c r="G8" s="90">
        <f>IF(AND(F8&gt;0,E8&gt;0),(E8/F8%)-100,"x  ")</f>
        <v>3.6282527266233586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148</v>
      </c>
      <c r="B10" s="89">
        <v>1079.960853</v>
      </c>
      <c r="C10" s="89">
        <v>1019.45893</v>
      </c>
      <c r="D10" s="89">
        <v>1105.498497</v>
      </c>
      <c r="E10" s="89">
        <v>3204.9182799999999</v>
      </c>
      <c r="F10" s="89">
        <v>2933.1736930000002</v>
      </c>
      <c r="G10" s="90">
        <f>IF(AND(F10&gt;0,E10&gt;0),(E10/F10%)-100,"x  ")</f>
        <v>9.2645242130909793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149</v>
      </c>
      <c r="B12" s="89">
        <f>SUM(B14:B31)</f>
        <v>536.97508500000004</v>
      </c>
      <c r="C12" s="89">
        <f>SUM(C14:C31)</f>
        <v>515.2961479999999</v>
      </c>
      <c r="D12" s="89">
        <f>SUM(D14:D31)</f>
        <v>560.62726599999985</v>
      </c>
      <c r="E12" s="89">
        <f>SUM(E14:E31)</f>
        <v>1612.8984990000001</v>
      </c>
      <c r="F12" s="89">
        <f>SUM(F14:F31)</f>
        <v>1416.5493370000004</v>
      </c>
      <c r="G12" s="90">
        <f>IF(AND(F12&gt;0,E12&gt;0),(E12/F12%)-100,"x  ")</f>
        <v>13.861088835481894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9">
        <v>76.141919999999999</v>
      </c>
      <c r="C14" s="89">
        <v>64.792586999999997</v>
      </c>
      <c r="D14" s="89">
        <v>80.079391999999999</v>
      </c>
      <c r="E14" s="89">
        <v>221.01389900000001</v>
      </c>
      <c r="F14" s="89">
        <v>199.406443</v>
      </c>
      <c r="G14" s="90">
        <f t="shared" ref="G14:G32" si="0">IF(AND(F14&gt;0,E14&gt;0),(E14/F14%)-100,"x  ")</f>
        <v>10.835886581658755</v>
      </c>
    </row>
    <row r="15" spans="1:7" ht="12.75" customHeight="1" x14ac:dyDescent="0.2">
      <c r="A15" s="53" t="s">
        <v>45</v>
      </c>
      <c r="B15" s="89">
        <v>122.234793</v>
      </c>
      <c r="C15" s="89">
        <v>92.377083999999996</v>
      </c>
      <c r="D15" s="89">
        <v>108.743312</v>
      </c>
      <c r="E15" s="89">
        <v>323.355189</v>
      </c>
      <c r="F15" s="89">
        <v>184.94419099999999</v>
      </c>
      <c r="G15" s="90">
        <f t="shared" si="0"/>
        <v>74.83933247733097</v>
      </c>
    </row>
    <row r="16" spans="1:7" ht="12.75" customHeight="1" x14ac:dyDescent="0.2">
      <c r="A16" s="53" t="s">
        <v>46</v>
      </c>
      <c r="B16" s="89">
        <v>2.639996</v>
      </c>
      <c r="C16" s="89">
        <v>2.1512340000000001</v>
      </c>
      <c r="D16" s="89">
        <v>2.9249000000000001</v>
      </c>
      <c r="E16" s="89">
        <v>7.7161299999999997</v>
      </c>
      <c r="F16" s="89">
        <v>8.2227800000000002</v>
      </c>
      <c r="G16" s="90">
        <f t="shared" si="0"/>
        <v>-6.1615414738081427</v>
      </c>
    </row>
    <row r="17" spans="1:7" ht="12.75" customHeight="1" x14ac:dyDescent="0.2">
      <c r="A17" s="53" t="s">
        <v>47</v>
      </c>
      <c r="B17" s="89">
        <v>101.519205</v>
      </c>
      <c r="C17" s="89">
        <v>98.326164000000006</v>
      </c>
      <c r="D17" s="89">
        <v>111.741944</v>
      </c>
      <c r="E17" s="89">
        <v>311.58731299999999</v>
      </c>
      <c r="F17" s="89">
        <v>332.005359</v>
      </c>
      <c r="G17" s="90">
        <f t="shared" si="0"/>
        <v>-6.1499145861678812</v>
      </c>
    </row>
    <row r="18" spans="1:7" ht="12.75" customHeight="1" x14ac:dyDescent="0.2">
      <c r="A18" s="53" t="s">
        <v>48</v>
      </c>
      <c r="B18" s="89">
        <v>64.604395999999994</v>
      </c>
      <c r="C18" s="89">
        <v>67.227701999999994</v>
      </c>
      <c r="D18" s="89">
        <v>79.369865000000004</v>
      </c>
      <c r="E18" s="89">
        <v>211.20196300000001</v>
      </c>
      <c r="F18" s="89">
        <v>202.34288599999999</v>
      </c>
      <c r="G18" s="90">
        <f t="shared" si="0"/>
        <v>4.3782497992046956</v>
      </c>
    </row>
    <row r="19" spans="1:7" ht="12.75" customHeight="1" x14ac:dyDescent="0.2">
      <c r="A19" s="53" t="s">
        <v>49</v>
      </c>
      <c r="B19" s="89">
        <v>15.900288</v>
      </c>
      <c r="C19" s="89">
        <v>13.093035</v>
      </c>
      <c r="D19" s="89">
        <v>13.041297</v>
      </c>
      <c r="E19" s="89">
        <v>42.034619999999997</v>
      </c>
      <c r="F19" s="89">
        <v>47.228721</v>
      </c>
      <c r="G19" s="90">
        <f t="shared" si="0"/>
        <v>-10.997759181325293</v>
      </c>
    </row>
    <row r="20" spans="1:7" ht="12.75" customHeight="1" x14ac:dyDescent="0.2">
      <c r="A20" s="53" t="s">
        <v>50</v>
      </c>
      <c r="B20" s="89">
        <v>6.4542190000000002</v>
      </c>
      <c r="C20" s="89">
        <v>5.8299539999999999</v>
      </c>
      <c r="D20" s="89">
        <v>8.7260100000000005</v>
      </c>
      <c r="E20" s="89">
        <v>21.010183000000001</v>
      </c>
      <c r="F20" s="89">
        <v>29.574798999999999</v>
      </c>
      <c r="G20" s="90">
        <f t="shared" si="0"/>
        <v>-28.959168919457397</v>
      </c>
    </row>
    <row r="21" spans="1:7" ht="12.75" customHeight="1" x14ac:dyDescent="0.2">
      <c r="A21" s="53" t="s">
        <v>51</v>
      </c>
      <c r="B21" s="89">
        <v>2.9294280000000001</v>
      </c>
      <c r="C21" s="89">
        <v>1.9932369999999999</v>
      </c>
      <c r="D21" s="89">
        <v>2.4439839999999999</v>
      </c>
      <c r="E21" s="89">
        <v>7.3666489999999998</v>
      </c>
      <c r="F21" s="89">
        <v>7.1737460000000004</v>
      </c>
      <c r="G21" s="90">
        <f t="shared" si="0"/>
        <v>2.6890135223633393</v>
      </c>
    </row>
    <row r="22" spans="1:7" ht="12.75" customHeight="1" x14ac:dyDescent="0.2">
      <c r="A22" s="53" t="s">
        <v>52</v>
      </c>
      <c r="B22" s="89">
        <v>28.226893</v>
      </c>
      <c r="C22" s="89">
        <v>45.254173000000002</v>
      </c>
      <c r="D22" s="89">
        <v>34.040095000000001</v>
      </c>
      <c r="E22" s="89">
        <v>107.52116100000001</v>
      </c>
      <c r="F22" s="89">
        <v>80.259596000000002</v>
      </c>
      <c r="G22" s="90">
        <f t="shared" si="0"/>
        <v>33.966735890372547</v>
      </c>
    </row>
    <row r="23" spans="1:7" ht="12.75" customHeight="1" x14ac:dyDescent="0.2">
      <c r="A23" s="53" t="s">
        <v>53</v>
      </c>
      <c r="B23" s="89">
        <v>45.222188000000003</v>
      </c>
      <c r="C23" s="89">
        <v>46.770359999999997</v>
      </c>
      <c r="D23" s="89">
        <v>44.817160000000001</v>
      </c>
      <c r="E23" s="89">
        <v>136.809708</v>
      </c>
      <c r="F23" s="89">
        <v>133.50196500000001</v>
      </c>
      <c r="G23" s="90">
        <f t="shared" si="0"/>
        <v>2.4776736432306308</v>
      </c>
    </row>
    <row r="24" spans="1:7" ht="12.75" customHeight="1" x14ac:dyDescent="0.2">
      <c r="A24" s="53" t="s">
        <v>54</v>
      </c>
      <c r="B24" s="89">
        <v>28.502054999999999</v>
      </c>
      <c r="C24" s="89">
        <v>34.312567000000001</v>
      </c>
      <c r="D24" s="89">
        <v>33.559652</v>
      </c>
      <c r="E24" s="89">
        <v>96.374274</v>
      </c>
      <c r="F24" s="89">
        <v>89.991083000000003</v>
      </c>
      <c r="G24" s="90">
        <f t="shared" si="0"/>
        <v>7.0931372167173379</v>
      </c>
    </row>
    <row r="25" spans="1:7" ht="12.75" customHeight="1" x14ac:dyDescent="0.2">
      <c r="A25" s="53" t="s">
        <v>64</v>
      </c>
      <c r="B25" s="89">
        <v>5.6006130000000001</v>
      </c>
      <c r="C25" s="89">
        <v>2.911826</v>
      </c>
      <c r="D25" s="89">
        <v>3.5008059999999999</v>
      </c>
      <c r="E25" s="89">
        <v>12.013245</v>
      </c>
      <c r="F25" s="89">
        <v>11.676864</v>
      </c>
      <c r="G25" s="90">
        <f t="shared" si="0"/>
        <v>2.8807477761152143</v>
      </c>
    </row>
    <row r="26" spans="1:7" ht="12.75" customHeight="1" x14ac:dyDescent="0.2">
      <c r="A26" s="53" t="s">
        <v>65</v>
      </c>
      <c r="B26" s="89">
        <v>1.23647</v>
      </c>
      <c r="C26" s="89">
        <v>2.571526</v>
      </c>
      <c r="D26" s="89">
        <v>2.5711620000000002</v>
      </c>
      <c r="E26" s="89">
        <v>6.3791580000000003</v>
      </c>
      <c r="F26" s="89">
        <v>5.1989429999999999</v>
      </c>
      <c r="G26" s="90">
        <f t="shared" si="0"/>
        <v>22.701056734032292</v>
      </c>
    </row>
    <row r="27" spans="1:7" ht="12.75" customHeight="1" x14ac:dyDescent="0.2">
      <c r="A27" s="53" t="s">
        <v>66</v>
      </c>
      <c r="B27" s="89">
        <v>19.631018000000001</v>
      </c>
      <c r="C27" s="89">
        <v>20.855464000000001</v>
      </c>
      <c r="D27" s="89">
        <v>16.667649000000001</v>
      </c>
      <c r="E27" s="89">
        <v>57.154131</v>
      </c>
      <c r="F27" s="89">
        <v>35.501730999999999</v>
      </c>
      <c r="G27" s="90">
        <f t="shared" si="0"/>
        <v>60.989702164100123</v>
      </c>
    </row>
    <row r="28" spans="1:7" ht="12.75" customHeight="1" x14ac:dyDescent="0.2">
      <c r="A28" s="53" t="s">
        <v>57</v>
      </c>
      <c r="B28" s="89">
        <v>3.2510249999999998</v>
      </c>
      <c r="C28" s="89">
        <v>2.0065430000000002</v>
      </c>
      <c r="D28" s="89">
        <v>4.479114</v>
      </c>
      <c r="E28" s="89">
        <v>9.7366820000000001</v>
      </c>
      <c r="F28" s="89">
        <v>7.9106339999999999</v>
      </c>
      <c r="G28" s="90">
        <f t="shared" si="0"/>
        <v>23.083459555833329</v>
      </c>
    </row>
    <row r="29" spans="1:7" ht="12.75" customHeight="1" x14ac:dyDescent="0.2">
      <c r="A29" s="53" t="s">
        <v>58</v>
      </c>
      <c r="B29" s="89">
        <v>12.705892</v>
      </c>
      <c r="C29" s="89">
        <v>14.651788</v>
      </c>
      <c r="D29" s="89">
        <v>13.799592000000001</v>
      </c>
      <c r="E29" s="89">
        <v>41.157271999999999</v>
      </c>
      <c r="F29" s="89">
        <v>41.209654</v>
      </c>
      <c r="G29" s="90">
        <f t="shared" si="0"/>
        <v>-0.1271109920020308</v>
      </c>
    </row>
    <row r="30" spans="1:7" ht="12.75" customHeight="1" x14ac:dyDescent="0.2">
      <c r="A30" s="53" t="s">
        <v>55</v>
      </c>
      <c r="B30" s="89">
        <v>7.2300000000000003E-2</v>
      </c>
      <c r="C30" s="89">
        <v>0.113981</v>
      </c>
      <c r="D30" s="89">
        <v>5.5886999999999999E-2</v>
      </c>
      <c r="E30" s="89">
        <v>0.24216799999999999</v>
      </c>
      <c r="F30" s="89">
        <v>9.0790999999999997E-2</v>
      </c>
      <c r="G30" s="90">
        <f t="shared" si="0"/>
        <v>166.73128393783526</v>
      </c>
    </row>
    <row r="31" spans="1:7" ht="12.75" customHeight="1" x14ac:dyDescent="0.2">
      <c r="A31" s="53" t="s">
        <v>56</v>
      </c>
      <c r="B31" s="89">
        <v>0.102386</v>
      </c>
      <c r="C31" s="89">
        <v>5.6923000000000001E-2</v>
      </c>
      <c r="D31" s="89">
        <v>6.5445000000000003E-2</v>
      </c>
      <c r="E31" s="89">
        <v>0.22475400000000001</v>
      </c>
      <c r="F31" s="89">
        <v>0.30915100000000001</v>
      </c>
      <c r="G31" s="90">
        <f t="shared" si="0"/>
        <v>-27.299604400438611</v>
      </c>
    </row>
    <row r="32" spans="1:7" ht="12.75" customHeight="1" x14ac:dyDescent="0.2">
      <c r="A32" s="54" t="s">
        <v>59</v>
      </c>
      <c r="B32" s="89">
        <f>B10-B12</f>
        <v>542.98576800000001</v>
      </c>
      <c r="C32" s="89">
        <f>C10-C12</f>
        <v>504.16278200000011</v>
      </c>
      <c r="D32" s="89">
        <f>D10-D12</f>
        <v>544.87123100000019</v>
      </c>
      <c r="E32" s="89">
        <f>E10-E12</f>
        <v>1592.0197809999997</v>
      </c>
      <c r="F32" s="89">
        <f>F10-F12</f>
        <v>1516.6243559999998</v>
      </c>
      <c r="G32" s="90">
        <f t="shared" si="0"/>
        <v>4.9712656071837387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9">
        <v>68.337047999999996</v>
      </c>
      <c r="C34" s="89">
        <v>72.531021999999993</v>
      </c>
      <c r="D34" s="89">
        <v>82.729840999999993</v>
      </c>
      <c r="E34" s="89">
        <v>223.59791100000001</v>
      </c>
      <c r="F34" s="89">
        <v>203.191351</v>
      </c>
      <c r="G34" s="90">
        <f t="shared" ref="G34:G43" si="1">IF(AND(F34&gt;0,E34&gt;0),(E34/F34%)-100,"x  ")</f>
        <v>10.043025896313878</v>
      </c>
    </row>
    <row r="35" spans="1:7" ht="12.75" customHeight="1" x14ac:dyDescent="0.2">
      <c r="A35" s="53" t="s">
        <v>61</v>
      </c>
      <c r="B35" s="89">
        <v>163.964539</v>
      </c>
      <c r="C35" s="89">
        <v>155.465328</v>
      </c>
      <c r="D35" s="89">
        <v>172.69387399999999</v>
      </c>
      <c r="E35" s="89">
        <v>492.123741</v>
      </c>
      <c r="F35" s="89">
        <v>523.95928500000002</v>
      </c>
      <c r="G35" s="90">
        <f t="shared" si="1"/>
        <v>-6.0759576004078326</v>
      </c>
    </row>
    <row r="36" spans="1:7" ht="12.75" customHeight="1" x14ac:dyDescent="0.2">
      <c r="A36" s="53" t="s">
        <v>62</v>
      </c>
      <c r="B36" s="89">
        <v>91.635468000000003</v>
      </c>
      <c r="C36" s="89">
        <v>87.625418999999994</v>
      </c>
      <c r="D36" s="89">
        <v>95.269935000000004</v>
      </c>
      <c r="E36" s="89">
        <v>274.530822</v>
      </c>
      <c r="F36" s="89">
        <v>259.58899200000002</v>
      </c>
      <c r="G36" s="90">
        <f t="shared" si="1"/>
        <v>5.7559567086727554</v>
      </c>
    </row>
    <row r="37" spans="1:7" ht="12.75" customHeight="1" x14ac:dyDescent="0.2">
      <c r="A37" s="53" t="s">
        <v>63</v>
      </c>
      <c r="B37" s="89">
        <v>139.65923799999999</v>
      </c>
      <c r="C37" s="89">
        <v>100.93454</v>
      </c>
      <c r="D37" s="89">
        <v>119.695674</v>
      </c>
      <c r="E37" s="89">
        <v>360.28945199999998</v>
      </c>
      <c r="F37" s="89">
        <v>344.20211699999999</v>
      </c>
      <c r="G37" s="90">
        <f t="shared" si="1"/>
        <v>4.6738047808113805</v>
      </c>
    </row>
    <row r="38" spans="1:7" ht="12.75" customHeight="1" x14ac:dyDescent="0.2">
      <c r="A38" s="53" t="s">
        <v>67</v>
      </c>
      <c r="B38" s="89">
        <v>34.632899999999999</v>
      </c>
      <c r="C38" s="89">
        <v>37.931472999999997</v>
      </c>
      <c r="D38" s="89">
        <v>42.251828000000003</v>
      </c>
      <c r="E38" s="89">
        <v>114.81620100000001</v>
      </c>
      <c r="F38" s="89">
        <v>98.299873000000005</v>
      </c>
      <c r="G38" s="90">
        <f t="shared" si="1"/>
        <v>16.801983050374844</v>
      </c>
    </row>
    <row r="39" spans="1:7" ht="12.75" customHeight="1" x14ac:dyDescent="0.2">
      <c r="A39" s="53" t="s">
        <v>152</v>
      </c>
      <c r="B39" s="89">
        <v>0.69614200000000004</v>
      </c>
      <c r="C39" s="89">
        <v>0.865622</v>
      </c>
      <c r="D39" s="89">
        <v>0.72170699999999999</v>
      </c>
      <c r="E39" s="89">
        <v>2.283471</v>
      </c>
      <c r="F39" s="89">
        <v>3.5628220000000002</v>
      </c>
      <c r="G39" s="90">
        <f t="shared" si="1"/>
        <v>-35.908361405649799</v>
      </c>
    </row>
    <row r="40" spans="1:7" ht="12.75" customHeight="1" x14ac:dyDescent="0.2">
      <c r="A40" s="53" t="s">
        <v>68</v>
      </c>
      <c r="B40" s="89">
        <v>29.811457000000001</v>
      </c>
      <c r="C40" s="89">
        <v>35.865746999999999</v>
      </c>
      <c r="D40" s="89">
        <v>19.180714999999999</v>
      </c>
      <c r="E40" s="89">
        <v>84.857918999999995</v>
      </c>
      <c r="F40" s="89">
        <v>49.130181999999998</v>
      </c>
      <c r="G40" s="90">
        <f t="shared" si="1"/>
        <v>72.720546811733755</v>
      </c>
    </row>
    <row r="41" spans="1:7" ht="12.75" customHeight="1" x14ac:dyDescent="0.2">
      <c r="A41" s="53" t="s">
        <v>69</v>
      </c>
      <c r="B41" s="89">
        <v>10.807278999999999</v>
      </c>
      <c r="C41" s="89">
        <v>10.215693</v>
      </c>
      <c r="D41" s="89">
        <v>8.7278579999999994</v>
      </c>
      <c r="E41" s="89">
        <v>29.750830000000001</v>
      </c>
      <c r="F41" s="89">
        <v>25.791226000000002</v>
      </c>
      <c r="G41" s="90">
        <f t="shared" si="1"/>
        <v>15.35252337364652</v>
      </c>
    </row>
    <row r="42" spans="1:7" ht="12.75" customHeight="1" x14ac:dyDescent="0.2">
      <c r="A42" s="53" t="s">
        <v>70</v>
      </c>
      <c r="B42" s="89">
        <v>3.441697</v>
      </c>
      <c r="C42" s="89">
        <v>2.727938</v>
      </c>
      <c r="D42" s="89">
        <v>3.599799</v>
      </c>
      <c r="E42" s="89">
        <v>9.7694340000000004</v>
      </c>
      <c r="F42" s="89">
        <v>8.8985079999999996</v>
      </c>
      <c r="G42" s="90">
        <f t="shared" si="1"/>
        <v>9.7873261450121873</v>
      </c>
    </row>
    <row r="43" spans="1:7" ht="12.75" customHeight="1" x14ac:dyDescent="0.2">
      <c r="A43" s="56" t="s">
        <v>71</v>
      </c>
      <c r="B43" s="89">
        <f>B8-B10</f>
        <v>158.043408</v>
      </c>
      <c r="C43" s="89">
        <f>C8-C10</f>
        <v>105.01567</v>
      </c>
      <c r="D43" s="89">
        <f>D8-D10</f>
        <v>141.71101799999997</v>
      </c>
      <c r="E43" s="89">
        <f>E8-E10</f>
        <v>404.77009600000019</v>
      </c>
      <c r="F43" s="89">
        <f>F8-F10</f>
        <v>550.13156499999968</v>
      </c>
      <c r="G43" s="90">
        <f t="shared" si="1"/>
        <v>-26.423037369251773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9">
        <v>46.973309</v>
      </c>
      <c r="C45" s="89">
        <v>6.8827619999999996</v>
      </c>
      <c r="D45" s="89">
        <v>51.90654</v>
      </c>
      <c r="E45" s="89">
        <v>105.76261100000001</v>
      </c>
      <c r="F45" s="89">
        <v>279.700287</v>
      </c>
      <c r="G45" s="90">
        <f>IF(AND(F45&gt;0,E45&gt;0),(E45/F45%)-100,"x  ")</f>
        <v>-62.187163933800321</v>
      </c>
    </row>
    <row r="46" spans="1:7" ht="12.75" customHeight="1" x14ac:dyDescent="0.2">
      <c r="A46" s="54" t="s">
        <v>73</v>
      </c>
      <c r="B46" s="89">
        <v>36.750785999999998</v>
      </c>
      <c r="C46" s="89">
        <v>24.975125999999999</v>
      </c>
      <c r="D46" s="89">
        <v>15.160762</v>
      </c>
      <c r="E46" s="89">
        <v>76.886673999999999</v>
      </c>
      <c r="F46" s="89">
        <v>67.711515000000006</v>
      </c>
      <c r="G46" s="90">
        <f>IF(AND(F46&gt;0,E46&gt;0),(E46/F46%)-100,"x  ")</f>
        <v>13.550367319354748</v>
      </c>
    </row>
    <row r="47" spans="1:7" ht="12.75" customHeight="1" x14ac:dyDescent="0.2">
      <c r="A47" s="54" t="s">
        <v>74</v>
      </c>
      <c r="B47" s="89">
        <v>54.995294999999999</v>
      </c>
      <c r="C47" s="89">
        <v>56.105775999999999</v>
      </c>
      <c r="D47" s="89">
        <v>56.647936999999999</v>
      </c>
      <c r="E47" s="89">
        <v>167.749008</v>
      </c>
      <c r="F47" s="89">
        <v>136.10301699999999</v>
      </c>
      <c r="G47" s="90">
        <f>IF(AND(F47&gt;0,E47&gt;0),(E47/F47%)-100,"x  ")</f>
        <v>23.251498532174338</v>
      </c>
    </row>
    <row r="48" spans="1:7" ht="12.75" customHeight="1" x14ac:dyDescent="0.2">
      <c r="A48" s="54" t="s">
        <v>75</v>
      </c>
      <c r="B48" s="89">
        <v>13.241032000000001</v>
      </c>
      <c r="C48" s="89">
        <v>11.339819</v>
      </c>
      <c r="D48" s="89">
        <v>12.202074</v>
      </c>
      <c r="E48" s="89">
        <v>36.782924999999999</v>
      </c>
      <c r="F48" s="89">
        <v>51.071496000000003</v>
      </c>
      <c r="G48" s="90">
        <f>IF(AND(F48&gt;0,E48&gt;0),(E48/F48%)-100,"x  ")</f>
        <v>-27.977584600223977</v>
      </c>
    </row>
    <row r="49" spans="1:7" ht="12.75" customHeight="1" x14ac:dyDescent="0.2">
      <c r="A49" s="55" t="s">
        <v>76</v>
      </c>
      <c r="B49" s="89">
        <v>47.506176000000004</v>
      </c>
      <c r="C49" s="89">
        <v>12.530424</v>
      </c>
      <c r="D49" s="89">
        <v>15.053027999999999</v>
      </c>
      <c r="E49" s="89">
        <v>75.089628000000005</v>
      </c>
      <c r="F49" s="89">
        <v>34.221811000000002</v>
      </c>
      <c r="G49" s="90">
        <f>IF(AND(F49&gt;0,E49&gt;0),(E49/F49%)-100,"x  ")</f>
        <v>119.42038076243247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9">
        <v>1.244049</v>
      </c>
      <c r="C51" s="89">
        <v>0.843082</v>
      </c>
      <c r="D51" s="89">
        <v>4.5469559999999998</v>
      </c>
      <c r="E51" s="89">
        <v>6.6340870000000001</v>
      </c>
      <c r="F51" s="89">
        <v>1.601594</v>
      </c>
      <c r="G51" s="90">
        <f>IF(AND(F51&gt;0,E51&gt;0),(E51/F51%)-100,"x  ")</f>
        <v>314.21777304360535</v>
      </c>
    </row>
    <row r="52" spans="1:7" ht="12.75" customHeight="1" x14ac:dyDescent="0.2">
      <c r="A52" s="56" t="s">
        <v>119</v>
      </c>
      <c r="B52" s="89">
        <v>0.51380999999999999</v>
      </c>
      <c r="C52" s="89">
        <v>0.64890800000000004</v>
      </c>
      <c r="D52" s="89">
        <v>0.51191500000000001</v>
      </c>
      <c r="E52" s="89">
        <v>1.674633</v>
      </c>
      <c r="F52" s="89">
        <v>1.2859210000000001</v>
      </c>
      <c r="G52" s="90">
        <f>IF(AND(F52&gt;0,E52&gt;0),(E52/F52%)-100,"x  ")</f>
        <v>30.228295517376267</v>
      </c>
    </row>
    <row r="53" spans="1:7" ht="12.75" customHeight="1" x14ac:dyDescent="0.2">
      <c r="A53" s="56" t="s">
        <v>78</v>
      </c>
      <c r="B53" s="89">
        <v>5.2026539999999999</v>
      </c>
      <c r="C53" s="89">
        <v>6.0154589999999999</v>
      </c>
      <c r="D53" s="89">
        <v>4.9156659999999999</v>
      </c>
      <c r="E53" s="89">
        <v>16.133779000000001</v>
      </c>
      <c r="F53" s="89">
        <v>11.408842999999999</v>
      </c>
      <c r="G53" s="90">
        <f>IF(AND(F53&gt;0,E53&gt;0),(E53/F53%)-100,"x  ")</f>
        <v>41.41468157638775</v>
      </c>
    </row>
    <row r="54" spans="1:7" ht="12.75" customHeight="1" x14ac:dyDescent="0.2">
      <c r="A54" s="57" t="s">
        <v>79</v>
      </c>
      <c r="B54" s="89">
        <v>161.871532</v>
      </c>
      <c r="C54" s="89">
        <v>240.028595</v>
      </c>
      <c r="D54" s="89">
        <v>202.29476</v>
      </c>
      <c r="E54" s="89">
        <v>604.19488699999999</v>
      </c>
      <c r="F54" s="89">
        <v>467.828058</v>
      </c>
      <c r="G54" s="90">
        <f>IF(AND(F54&gt;0,E54&gt;0),(E54/F54%)-100,"x  ")</f>
        <v>29.148920563460507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9">
        <v>114.85985599999999</v>
      </c>
      <c r="C56" s="89">
        <v>201.13329300000001</v>
      </c>
      <c r="D56" s="89">
        <v>180.03470300000001</v>
      </c>
      <c r="E56" s="89">
        <v>496.027852</v>
      </c>
      <c r="F56" s="89">
        <v>383.26066900000001</v>
      </c>
      <c r="G56" s="90">
        <f>IF(AND(F56&gt;0,E56&gt;0),(E56/F56%)-100,"x  ")</f>
        <v>29.423103417898602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9">
        <v>97.672796000000005</v>
      </c>
      <c r="C58" s="89">
        <v>185.089439</v>
      </c>
      <c r="D58" s="89">
        <v>161.254108</v>
      </c>
      <c r="E58" s="89">
        <v>444.01634300000001</v>
      </c>
      <c r="F58" s="89">
        <v>325.99059399999999</v>
      </c>
      <c r="G58" s="90">
        <f>IF(AND(F58&gt;0,E58&gt;0),(E58/F58%)-100,"x  ")</f>
        <v>36.20526210642754</v>
      </c>
    </row>
    <row r="59" spans="1:7" ht="12.75" customHeight="1" x14ac:dyDescent="0.2">
      <c r="A59" s="51" t="s">
        <v>82</v>
      </c>
      <c r="B59" s="89">
        <v>4.3226089999999999</v>
      </c>
      <c r="C59" s="89">
        <v>4.2384589999999998</v>
      </c>
      <c r="D59" s="89">
        <v>5.7318870000000004</v>
      </c>
      <c r="E59" s="89">
        <v>14.292954999999999</v>
      </c>
      <c r="F59" s="89">
        <v>18.095358999999998</v>
      </c>
      <c r="G59" s="90">
        <f>IF(AND(F59&gt;0,E59&gt;0),(E59/F59%)-100,"x  ")</f>
        <v>-21.013144862171572</v>
      </c>
    </row>
    <row r="60" spans="1:7" ht="12.75" customHeight="1" x14ac:dyDescent="0.2">
      <c r="A60" s="50" t="s">
        <v>120</v>
      </c>
      <c r="B60" s="96">
        <v>44.646332000000001</v>
      </c>
      <c r="C60" s="89">
        <v>36.363548999999999</v>
      </c>
      <c r="D60" s="89">
        <v>20.24427</v>
      </c>
      <c r="E60" s="89">
        <v>101.25415099999999</v>
      </c>
      <c r="F60" s="89">
        <v>77.576283000000004</v>
      </c>
      <c r="G60" s="90">
        <f>IF(AND(F60&gt;0,E60&gt;0),(E60/F60%)-100,"x  ")</f>
        <v>30.522044991508551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9">
        <v>4.8506030000000004</v>
      </c>
      <c r="C62" s="89">
        <v>13.14922</v>
      </c>
      <c r="D62" s="89">
        <v>6.3941059999999998</v>
      </c>
      <c r="E62" s="89">
        <v>24.393929</v>
      </c>
      <c r="F62" s="89">
        <v>19.506377000000001</v>
      </c>
      <c r="G62" s="90">
        <f>IF(AND(F62&gt;0,E62&gt;0),(E62/F62%)-100,"x  ")</f>
        <v>25.05617521900659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9">
        <v>470.51329199999998</v>
      </c>
      <c r="C64" s="89">
        <v>578.47046999999998</v>
      </c>
      <c r="D64" s="89">
        <v>498.01028600000001</v>
      </c>
      <c r="E64" s="89">
        <v>1546.994048</v>
      </c>
      <c r="F64" s="89">
        <v>1160.7182519999999</v>
      </c>
      <c r="G64" s="90">
        <f>IF(AND(F64&gt;0,E64&gt;0),(E64/F64%)-100,"x  ")</f>
        <v>33.279031783502973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9">
        <v>61.375452000000003</v>
      </c>
      <c r="C66" s="89">
        <v>48.540864999999997</v>
      </c>
      <c r="D66" s="89">
        <v>48.890293999999997</v>
      </c>
      <c r="E66" s="89">
        <v>158.806611</v>
      </c>
      <c r="F66" s="89">
        <v>160.74702199999999</v>
      </c>
      <c r="G66" s="90">
        <f t="shared" ref="G66:G71" si="2">IF(AND(F66&gt;0,E66&gt;0),(E66/F66%)-100,"x  ")</f>
        <v>-1.2071209630247353</v>
      </c>
    </row>
    <row r="67" spans="1:7" ht="12.75" customHeight="1" x14ac:dyDescent="0.2">
      <c r="A67" s="56" t="s">
        <v>86</v>
      </c>
      <c r="B67" s="89">
        <v>291.11294800000002</v>
      </c>
      <c r="C67" s="89">
        <v>271.943198</v>
      </c>
      <c r="D67" s="89">
        <v>221.838583</v>
      </c>
      <c r="E67" s="89">
        <v>784.89472899999998</v>
      </c>
      <c r="F67" s="89">
        <v>699.39305999999999</v>
      </c>
      <c r="G67" s="90">
        <f t="shared" si="2"/>
        <v>12.22512402396444</v>
      </c>
    </row>
    <row r="68" spans="1:7" ht="12.75" customHeight="1" x14ac:dyDescent="0.2">
      <c r="A68" s="56" t="s">
        <v>87</v>
      </c>
      <c r="B68" s="89">
        <v>34.890005000000002</v>
      </c>
      <c r="C68" s="89">
        <v>28.860292000000001</v>
      </c>
      <c r="D68" s="89">
        <v>33.393307999999998</v>
      </c>
      <c r="E68" s="89">
        <v>97.143604999999994</v>
      </c>
      <c r="F68" s="89">
        <v>113.667591</v>
      </c>
      <c r="G68" s="90">
        <f t="shared" si="2"/>
        <v>-14.537112869753713</v>
      </c>
    </row>
    <row r="69" spans="1:7" ht="12.75" customHeight="1" x14ac:dyDescent="0.2">
      <c r="A69" s="56" t="s">
        <v>134</v>
      </c>
      <c r="B69" s="89">
        <v>23.932323</v>
      </c>
      <c r="C69" s="89">
        <v>15.692959999999999</v>
      </c>
      <c r="D69" s="89">
        <v>15.646209000000001</v>
      </c>
      <c r="E69" s="89">
        <v>55.271492000000002</v>
      </c>
      <c r="F69" s="89">
        <v>52.689542000000003</v>
      </c>
      <c r="G69" s="90">
        <f t="shared" si="2"/>
        <v>4.9003083002695291</v>
      </c>
    </row>
    <row r="70" spans="1:7" ht="12.75" customHeight="1" x14ac:dyDescent="0.2">
      <c r="A70" s="58" t="s">
        <v>135</v>
      </c>
      <c r="B70" s="89">
        <v>6.5524719999999999</v>
      </c>
      <c r="C70" s="89">
        <v>4.9370329999999996</v>
      </c>
      <c r="D70" s="89">
        <v>5.0210739999999996</v>
      </c>
      <c r="E70" s="89">
        <v>16.510579</v>
      </c>
      <c r="F70" s="89">
        <v>10.3415</v>
      </c>
      <c r="G70" s="90">
        <f t="shared" si="2"/>
        <v>59.653618914084035</v>
      </c>
    </row>
    <row r="71" spans="1:7" ht="12.75" customHeight="1" x14ac:dyDescent="0.2">
      <c r="A71" s="59" t="s">
        <v>88</v>
      </c>
      <c r="B71" s="89">
        <v>3.348112</v>
      </c>
      <c r="C71" s="89">
        <v>2.484791</v>
      </c>
      <c r="D71" s="89">
        <v>4.2378369999999999</v>
      </c>
      <c r="E71" s="89">
        <v>10.070740000000001</v>
      </c>
      <c r="F71" s="89">
        <v>13.357704999999999</v>
      </c>
      <c r="G71" s="90">
        <f t="shared" si="2"/>
        <v>-24.607258507355866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109</v>
      </c>
      <c r="B73" s="89">
        <v>2.1458179999999998</v>
      </c>
      <c r="C73" s="89">
        <v>1.1686939999999999</v>
      </c>
      <c r="D73" s="89">
        <v>1.0212570000000001</v>
      </c>
      <c r="E73" s="89">
        <v>4.335769</v>
      </c>
      <c r="F73" s="89">
        <v>7.0419419999999997</v>
      </c>
      <c r="G73" s="90">
        <f>IF(AND(F73&gt;0,E73&gt;0),(E73/F73%)-100,"x  ")</f>
        <v>-38.429356561016832</v>
      </c>
    </row>
    <row r="74" spans="1:7" ht="24" x14ac:dyDescent="0.2">
      <c r="A74" s="61" t="s">
        <v>104</v>
      </c>
      <c r="B74" s="89">
        <v>2.8440979999999998</v>
      </c>
      <c r="C74" s="89">
        <v>2.9894409999999998</v>
      </c>
      <c r="D74" s="89">
        <v>3.1655069999999998</v>
      </c>
      <c r="E74" s="89">
        <v>8.9990459999999999</v>
      </c>
      <c r="F74" s="89">
        <v>12.053044</v>
      </c>
      <c r="G74" s="90">
        <f>IF(AND(F74&gt;0,E74&gt;0),(E74/F74%)-100,"x  ")</f>
        <v>-25.337981011269846</v>
      </c>
    </row>
    <row r="75" spans="1:7" x14ac:dyDescent="0.2">
      <c r="A75" s="62" t="s">
        <v>42</v>
      </c>
      <c r="B75" s="97">
        <v>1924.0874710000001</v>
      </c>
      <c r="C75" s="92">
        <v>1960.9783210000001</v>
      </c>
      <c r="D75" s="92">
        <v>1969.9709330000001</v>
      </c>
      <c r="E75" s="92">
        <v>5855.0367249999999</v>
      </c>
      <c r="F75" s="92">
        <v>5171.4841280000001</v>
      </c>
      <c r="G75" s="93">
        <f>IF(AND(F75&gt;0,E75&gt;0),(E75/F75%)-100,"x  ")</f>
        <v>13.217725899979783</v>
      </c>
    </row>
    <row r="77" spans="1:7" x14ac:dyDescent="0.2">
      <c r="A77" s="33" t="s">
        <v>154</v>
      </c>
    </row>
    <row r="78" spans="1:7" x14ac:dyDescent="0.2">
      <c r="A78" s="70" t="s">
        <v>145</v>
      </c>
      <c r="B78" s="70"/>
      <c r="C78" s="70"/>
      <c r="D78" s="70"/>
      <c r="E78" s="70"/>
      <c r="F78" s="70"/>
      <c r="G78" s="70"/>
    </row>
    <row r="79" spans="1:7" x14ac:dyDescent="0.2">
      <c r="A79" s="117" t="s">
        <v>146</v>
      </c>
      <c r="B79" s="117"/>
      <c r="C79" s="117"/>
      <c r="D79" s="117"/>
      <c r="E79" s="117"/>
      <c r="F79" s="117"/>
      <c r="G79" s="117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5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160</v>
      </c>
      <c r="B2" s="118"/>
      <c r="C2" s="118"/>
      <c r="D2" s="118"/>
      <c r="E2" s="118"/>
      <c r="F2" s="118"/>
      <c r="G2" s="118"/>
    </row>
    <row r="3" spans="1:7" x14ac:dyDescent="0.2">
      <c r="A3" s="79"/>
      <c r="B3" s="118" t="s">
        <v>172</v>
      </c>
      <c r="C3" s="118"/>
      <c r="D3" s="118"/>
      <c r="E3" s="118"/>
      <c r="F3" s="118"/>
      <c r="G3" s="79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40" t="s">
        <v>173</v>
      </c>
      <c r="B29" s="140"/>
      <c r="C29" s="140"/>
      <c r="D29" s="140"/>
      <c r="E29" s="140"/>
      <c r="F29" s="140"/>
      <c r="G29" s="140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89</v>
      </c>
      <c r="B3" s="146" t="s">
        <v>90</v>
      </c>
      <c r="C3" s="14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8" t="s">
        <v>174</v>
      </c>
      <c r="C4" s="1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4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44"/>
      <c r="C6" s="14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9">
        <v>5855.0367249999999</v>
      </c>
      <c r="C8" s="100"/>
      <c r="D8" s="99">
        <v>5171.4841280000001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2019</v>
      </c>
      <c r="C9" s="20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175</v>
      </c>
      <c r="B10" s="98">
        <v>775.62257699999998</v>
      </c>
      <c r="C10" s="101">
        <f t="shared" ref="C10:C24" si="0">IF(B$8&gt;0,B10/B$8*100,0)</f>
        <v>13.24710011959831</v>
      </c>
      <c r="D10" s="102">
        <v>686.916113</v>
      </c>
      <c r="E10" s="101">
        <f t="shared" ref="E10:E24" si="1">IF(D$8&gt;0,D10/D$8*100,0)</f>
        <v>13.28276556590062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8">
        <v>492.123741</v>
      </c>
      <c r="C11" s="103">
        <f t="shared" si="0"/>
        <v>8.4051349993880695</v>
      </c>
      <c r="D11" s="102">
        <v>523.95928500000002</v>
      </c>
      <c r="E11" s="101">
        <f t="shared" si="1"/>
        <v>10.131700533762134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176</v>
      </c>
      <c r="B12" s="98">
        <v>444.01634300000001</v>
      </c>
      <c r="C12" s="103">
        <f t="shared" si="0"/>
        <v>7.5834937312028563</v>
      </c>
      <c r="D12" s="102">
        <v>325.99059399999999</v>
      </c>
      <c r="E12" s="101">
        <f t="shared" si="1"/>
        <v>6.3036177996754743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63</v>
      </c>
      <c r="B13" s="98">
        <v>360.28945199999998</v>
      </c>
      <c r="C13" s="103">
        <f t="shared" si="0"/>
        <v>6.1534960226914714</v>
      </c>
      <c r="D13" s="102">
        <v>344.20211699999999</v>
      </c>
      <c r="E13" s="101">
        <f t="shared" si="1"/>
        <v>6.6557705386038846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98">
        <v>342.63887399999999</v>
      </c>
      <c r="C14" s="103">
        <f t="shared" si="0"/>
        <v>5.8520362910277051</v>
      </c>
      <c r="D14" s="102">
        <v>20.158522000000001</v>
      </c>
      <c r="E14" s="101">
        <f t="shared" si="1"/>
        <v>0.38980148640224155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45</v>
      </c>
      <c r="B15" s="98">
        <v>323.355189</v>
      </c>
      <c r="C15" s="103">
        <f t="shared" si="0"/>
        <v>5.5226842151019984</v>
      </c>
      <c r="D15" s="102">
        <v>184.94419099999999</v>
      </c>
      <c r="E15" s="101">
        <f t="shared" si="1"/>
        <v>3.5762304673556948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47</v>
      </c>
      <c r="B16" s="98">
        <v>311.58731299999999</v>
      </c>
      <c r="C16" s="103">
        <f t="shared" si="0"/>
        <v>5.3216969873062583</v>
      </c>
      <c r="D16" s="102">
        <v>332.005359</v>
      </c>
      <c r="E16" s="101">
        <f t="shared" si="1"/>
        <v>6.4199241606954036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62</v>
      </c>
      <c r="B17" s="98">
        <v>274.530822</v>
      </c>
      <c r="C17" s="103">
        <f t="shared" si="0"/>
        <v>4.6887976095487254</v>
      </c>
      <c r="D17" s="102">
        <v>259.58899200000002</v>
      </c>
      <c r="E17" s="101">
        <f t="shared" si="1"/>
        <v>5.0196227151603479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178</v>
      </c>
      <c r="B18" s="98">
        <v>223.59791100000001</v>
      </c>
      <c r="C18" s="103">
        <f t="shared" si="0"/>
        <v>3.8188985227927845</v>
      </c>
      <c r="D18" s="102">
        <v>203.191351</v>
      </c>
      <c r="E18" s="101">
        <f t="shared" si="1"/>
        <v>3.9290723121407209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179</v>
      </c>
      <c r="B19" s="98">
        <v>221.01389900000001</v>
      </c>
      <c r="C19" s="103">
        <f t="shared" si="0"/>
        <v>3.7747653751907082</v>
      </c>
      <c r="D19" s="102">
        <v>199.406443</v>
      </c>
      <c r="E19" s="101">
        <f t="shared" si="1"/>
        <v>3.8558842696693665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48</v>
      </c>
      <c r="B20" s="98">
        <v>211.20196300000001</v>
      </c>
      <c r="C20" s="103">
        <f t="shared" si="0"/>
        <v>3.6071842572430666</v>
      </c>
      <c r="D20" s="102">
        <v>202.34288599999999</v>
      </c>
      <c r="E20" s="101">
        <f t="shared" si="1"/>
        <v>3.9126657066286561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74</v>
      </c>
      <c r="B21" s="98">
        <v>167.749008</v>
      </c>
      <c r="C21" s="103">
        <f t="shared" si="0"/>
        <v>2.8650376740378172</v>
      </c>
      <c r="D21" s="102">
        <v>136.10301699999999</v>
      </c>
      <c r="E21" s="101">
        <f t="shared" si="1"/>
        <v>2.6317980222175787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8">
        <v>136.809708</v>
      </c>
      <c r="C22" s="103">
        <f t="shared" si="0"/>
        <v>2.3366157109800194</v>
      </c>
      <c r="D22" s="102">
        <v>133.50196500000001</v>
      </c>
      <c r="E22" s="101">
        <f t="shared" si="1"/>
        <v>2.5815019769118011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180</v>
      </c>
      <c r="B23" s="98">
        <v>114.81620100000001</v>
      </c>
      <c r="C23" s="103">
        <f t="shared" si="0"/>
        <v>1.9609817391879811</v>
      </c>
      <c r="D23" s="102">
        <v>98.299873000000005</v>
      </c>
      <c r="E23" s="101">
        <f t="shared" si="1"/>
        <v>1.9008058531548875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52</v>
      </c>
      <c r="B24" s="98">
        <v>107.52116100000001</v>
      </c>
      <c r="C24" s="103">
        <f t="shared" si="0"/>
        <v>1.8363874737267341</v>
      </c>
      <c r="D24" s="102">
        <v>80.259596000000002</v>
      </c>
      <c r="E24" s="101">
        <f t="shared" si="1"/>
        <v>1.5519644653930185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91</v>
      </c>
      <c r="B26" s="98">
        <f>B8-(SUM(B10:B24))</f>
        <v>1348.1625630000008</v>
      </c>
      <c r="C26" s="103">
        <f>IF(B$8&gt;0,B26/B$8*100,0)</f>
        <v>23.025689270975509</v>
      </c>
      <c r="D26" s="102">
        <f>D8-(SUM(D10:D24))</f>
        <v>1440.6138240000009</v>
      </c>
      <c r="E26" s="101">
        <f>IF(D$8&gt;0,D26/D$8*100,0)</f>
        <v>27.85687412632819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181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2019</v>
      </c>
      <c r="C33" s="6">
        <v>2018</v>
      </c>
      <c r="D33" s="6">
        <v>2017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92</v>
      </c>
      <c r="B34" s="104">
        <v>1924.0874710000001</v>
      </c>
      <c r="C34" s="104">
        <v>1761.673495</v>
      </c>
      <c r="D34" s="104">
        <v>1687.0477860000001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93</v>
      </c>
      <c r="B35" s="104">
        <v>1960.9783210000001</v>
      </c>
      <c r="C35" s="104">
        <v>1586.8445529999999</v>
      </c>
      <c r="D35" s="104">
        <v>1582.678306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94</v>
      </c>
      <c r="B36" s="104">
        <v>1969.9709330000001</v>
      </c>
      <c r="C36" s="104">
        <v>1822.9660799999999</v>
      </c>
      <c r="D36" s="104">
        <v>1858.326055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95</v>
      </c>
      <c r="B37" s="104">
        <v>0</v>
      </c>
      <c r="C37" s="104">
        <v>1780.4251979999999</v>
      </c>
      <c r="D37" s="104">
        <v>1597.5562849999999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96</v>
      </c>
      <c r="B38" s="104">
        <v>0</v>
      </c>
      <c r="C38" s="104">
        <v>1796.5935019999999</v>
      </c>
      <c r="D38" s="104">
        <v>1862.559882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97</v>
      </c>
      <c r="B39" s="104">
        <v>0</v>
      </c>
      <c r="C39" s="104">
        <v>1831.4425960000001</v>
      </c>
      <c r="D39" s="104">
        <v>1747.24254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98</v>
      </c>
      <c r="B40" s="104">
        <v>0</v>
      </c>
      <c r="C40" s="104">
        <v>1992.014169</v>
      </c>
      <c r="D40" s="104">
        <v>1723.336147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99</v>
      </c>
      <c r="B41" s="104">
        <v>0</v>
      </c>
      <c r="C41" s="104">
        <v>1923.7128310000001</v>
      </c>
      <c r="D41" s="104">
        <v>1805.4256250000001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100</v>
      </c>
      <c r="B42" s="104">
        <v>0</v>
      </c>
      <c r="C42" s="104">
        <v>1837.1976440000001</v>
      </c>
      <c r="D42" s="104">
        <v>1687.3330940000001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101</v>
      </c>
      <c r="B43" s="104">
        <v>0</v>
      </c>
      <c r="C43" s="104">
        <v>2038.5523479999999</v>
      </c>
      <c r="D43" s="104">
        <v>1773.9858469999999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102</v>
      </c>
      <c r="B44" s="104">
        <v>0</v>
      </c>
      <c r="C44" s="104">
        <v>2010.261473</v>
      </c>
      <c r="D44" s="104">
        <v>1843.798092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103</v>
      </c>
      <c r="B45" s="104">
        <v>0</v>
      </c>
      <c r="C45" s="104">
        <v>1816.4477360000001</v>
      </c>
      <c r="D45" s="104">
        <v>1609.053541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163</v>
      </c>
      <c r="B46" s="84"/>
      <c r="C46" s="84"/>
      <c r="D46" s="85"/>
    </row>
    <row r="47" spans="1:26" x14ac:dyDescent="0.2">
      <c r="A47" s="81"/>
      <c r="B47" s="81">
        <v>2019</v>
      </c>
      <c r="C47" s="81">
        <v>2018</v>
      </c>
      <c r="D47" s="81">
        <v>2017</v>
      </c>
    </row>
    <row r="48" spans="1:26" x14ac:dyDescent="0.2">
      <c r="A48" s="81" t="s">
        <v>92</v>
      </c>
      <c r="B48" s="83">
        <f>IF(B34=0,#N/A,B34)</f>
        <v>1924.0874710000001</v>
      </c>
      <c r="C48" s="83">
        <f t="shared" ref="C48:D48" si="2">IF(C34=0,#N/A,C34)</f>
        <v>1761.673495</v>
      </c>
      <c r="D48" s="83">
        <f t="shared" si="2"/>
        <v>1687.0477860000001</v>
      </c>
    </row>
    <row r="49" spans="1:4" x14ac:dyDescent="0.2">
      <c r="A49" s="82" t="s">
        <v>93</v>
      </c>
      <c r="B49" s="83">
        <f t="shared" ref="B49:D59" si="3">IF(B35=0,#N/A,B35)</f>
        <v>1960.9783210000001</v>
      </c>
      <c r="C49" s="83">
        <f t="shared" si="3"/>
        <v>1586.8445529999999</v>
      </c>
      <c r="D49" s="83">
        <f t="shared" si="3"/>
        <v>1582.678306</v>
      </c>
    </row>
    <row r="50" spans="1:4" x14ac:dyDescent="0.2">
      <c r="A50" s="82" t="s">
        <v>94</v>
      </c>
      <c r="B50" s="83">
        <f t="shared" si="3"/>
        <v>1969.9709330000001</v>
      </c>
      <c r="C50" s="83">
        <f t="shared" si="3"/>
        <v>1822.9660799999999</v>
      </c>
      <c r="D50" s="83">
        <f t="shared" si="3"/>
        <v>1858.326055</v>
      </c>
    </row>
    <row r="51" spans="1:4" x14ac:dyDescent="0.2">
      <c r="A51" s="81" t="s">
        <v>95</v>
      </c>
      <c r="B51" s="83" t="e">
        <f t="shared" si="3"/>
        <v>#N/A</v>
      </c>
      <c r="C51" s="83">
        <f t="shared" si="3"/>
        <v>1780.4251979999999</v>
      </c>
      <c r="D51" s="83">
        <f t="shared" si="3"/>
        <v>1597.5562849999999</v>
      </c>
    </row>
    <row r="52" spans="1:4" x14ac:dyDescent="0.2">
      <c r="A52" s="82" t="s">
        <v>96</v>
      </c>
      <c r="B52" s="83" t="e">
        <f t="shared" si="3"/>
        <v>#N/A</v>
      </c>
      <c r="C52" s="83">
        <f t="shared" si="3"/>
        <v>1796.5935019999999</v>
      </c>
      <c r="D52" s="83">
        <f t="shared" si="3"/>
        <v>1862.559882</v>
      </c>
    </row>
    <row r="53" spans="1:4" x14ac:dyDescent="0.2">
      <c r="A53" s="82" t="s">
        <v>97</v>
      </c>
      <c r="B53" s="83" t="e">
        <f t="shared" si="3"/>
        <v>#N/A</v>
      </c>
      <c r="C53" s="83">
        <f t="shared" si="3"/>
        <v>1831.4425960000001</v>
      </c>
      <c r="D53" s="83">
        <f t="shared" si="3"/>
        <v>1747.24254</v>
      </c>
    </row>
    <row r="54" spans="1:4" x14ac:dyDescent="0.2">
      <c r="A54" s="81" t="s">
        <v>98</v>
      </c>
      <c r="B54" s="83" t="e">
        <f t="shared" si="3"/>
        <v>#N/A</v>
      </c>
      <c r="C54" s="83">
        <f t="shared" si="3"/>
        <v>1992.014169</v>
      </c>
      <c r="D54" s="83">
        <f t="shared" si="3"/>
        <v>1723.336147</v>
      </c>
    </row>
    <row r="55" spans="1:4" x14ac:dyDescent="0.2">
      <c r="A55" s="82" t="s">
        <v>99</v>
      </c>
      <c r="B55" s="83" t="e">
        <f t="shared" si="3"/>
        <v>#N/A</v>
      </c>
      <c r="C55" s="83">
        <f t="shared" si="3"/>
        <v>1923.7128310000001</v>
      </c>
      <c r="D55" s="83">
        <f t="shared" si="3"/>
        <v>1805.4256250000001</v>
      </c>
    </row>
    <row r="56" spans="1:4" x14ac:dyDescent="0.2">
      <c r="A56" s="82" t="s">
        <v>100</v>
      </c>
      <c r="B56" s="83" t="e">
        <f t="shared" si="3"/>
        <v>#N/A</v>
      </c>
      <c r="C56" s="83">
        <f t="shared" si="3"/>
        <v>1837.1976440000001</v>
      </c>
      <c r="D56" s="83">
        <f t="shared" si="3"/>
        <v>1687.3330940000001</v>
      </c>
    </row>
    <row r="57" spans="1:4" x14ac:dyDescent="0.2">
      <c r="A57" s="81" t="s">
        <v>101</v>
      </c>
      <c r="B57" s="83" t="e">
        <f t="shared" si="3"/>
        <v>#N/A</v>
      </c>
      <c r="C57" s="83">
        <f t="shared" si="3"/>
        <v>2038.5523479999999</v>
      </c>
      <c r="D57" s="83">
        <f t="shared" si="3"/>
        <v>1773.9858469999999</v>
      </c>
    </row>
    <row r="58" spans="1:4" x14ac:dyDescent="0.2">
      <c r="A58" s="82" t="s">
        <v>102</v>
      </c>
      <c r="B58" s="83" t="e">
        <f t="shared" si="3"/>
        <v>#N/A</v>
      </c>
      <c r="C58" s="83">
        <f t="shared" si="3"/>
        <v>2010.261473</v>
      </c>
      <c r="D58" s="83">
        <f t="shared" si="3"/>
        <v>1843.798092</v>
      </c>
    </row>
    <row r="59" spans="1:4" x14ac:dyDescent="0.2">
      <c r="A59" s="82" t="s">
        <v>103</v>
      </c>
      <c r="B59" s="83" t="e">
        <f t="shared" si="3"/>
        <v>#N/A</v>
      </c>
      <c r="C59" s="83">
        <f t="shared" si="3"/>
        <v>1816.4477360000001</v>
      </c>
      <c r="D59" s="83">
        <f t="shared" si="3"/>
        <v>1609.053541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2019-09-11T08:25:14Z</dcterms:modified>
  <cp:category>LIS-Bericht</cp:category>
</cp:coreProperties>
</file>