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521" windowWidth="4830" windowHeight="5475" activeTab="0"/>
  </bookViews>
  <sheets>
    <sheet name="AI1vj" sheetId="1" r:id="rId1"/>
    <sheet name="AI1vj Tab1" sheetId="2" r:id="rId2"/>
    <sheet name="AI1vj Tab2" sheetId="3" r:id="rId3"/>
    <sheet name="AI1vj Tab3" sheetId="4" r:id="rId4"/>
    <sheet name="AI1vj Tab4" sheetId="5" r:id="rId5"/>
    <sheet name="AI1vj Tab5" sheetId="6" r:id="rId6"/>
    <sheet name="ASP2" sheetId="7" state="hidden" r:id="rId7"/>
    <sheet name="ASP4" sheetId="8" state="hidden" r:id="rId8"/>
  </sheets>
  <externalReferences>
    <externalReference r:id="rId11"/>
  </externalReference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5">'AI1vj Tab5'!$5:$64</definedName>
    <definedName name="E">'ASP4'!$A$3:$A$4</definedName>
    <definedName name="F">'ASP4'!$A$6:$D$64</definedName>
    <definedName name="Jahr" localSheetId="5">'[1]AI1vj'!$C$27</definedName>
    <definedName name="Jahr">'AI1vj'!$C$27</definedName>
    <definedName name="Quartal" localSheetId="5">'[1]AI1vj'!$C$28</definedName>
    <definedName name="Quartal">'AI1vj'!$C$28</definedName>
  </definedNames>
  <calcPr fullCalcOnLoad="1"/>
</workbook>
</file>

<file path=xl/sharedStrings.xml><?xml version="1.0" encoding="utf-8"?>
<sst xmlns="http://schemas.openxmlformats.org/spreadsheetml/2006/main" count="317" uniqueCount="143">
  <si>
    <t>insgesamt</t>
  </si>
  <si>
    <t>männlich</t>
  </si>
  <si>
    <t>weiblich</t>
  </si>
  <si>
    <t>Anfangsbestand</t>
  </si>
  <si>
    <t>Lebendgeborene</t>
  </si>
  <si>
    <t>Gestorbene</t>
  </si>
  <si>
    <t>Saldo</t>
  </si>
  <si>
    <t>Zuzüge 1</t>
  </si>
  <si>
    <t>Fortzüge 1</t>
  </si>
  <si>
    <t>Veränderung insgesamt</t>
  </si>
  <si>
    <t>Endbestand</t>
  </si>
  <si>
    <t>1  über die Landesgrenze</t>
  </si>
  <si>
    <t>Jahr:</t>
  </si>
  <si>
    <t>(zweistellig)</t>
  </si>
  <si>
    <t>Quartal:</t>
  </si>
  <si>
    <t>KREISFREIE STADT</t>
  </si>
  <si>
    <t>Insgesamt</t>
  </si>
  <si>
    <t>Männlich</t>
  </si>
  <si>
    <t>Weiblich</t>
  </si>
  <si>
    <t>Kreis</t>
  </si>
  <si>
    <t>Anzahl</t>
  </si>
  <si>
    <t>%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</si>
  <si>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</si>
  <si>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</si>
  <si>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</si>
  <si>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</si>
  <si>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</si>
  <si>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</si>
  <si>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</si>
  <si>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</si>
  <si>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</si>
  <si>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</si>
  <si>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</si>
  <si>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</si>
  <si>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</si>
  <si>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</si>
  <si>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</si>
  <si>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Bevölkerung</t>
  </si>
  <si>
    <t>Lfd Nr.</t>
  </si>
  <si>
    <t>Gemeinde</t>
  </si>
  <si>
    <t>B</t>
  </si>
  <si>
    <t>C</t>
  </si>
  <si>
    <t>D</t>
  </si>
  <si>
    <t>E</t>
  </si>
  <si>
    <t>F</t>
  </si>
  <si>
    <t>A</t>
  </si>
  <si>
    <t>LFDNR</t>
  </si>
  <si>
    <t xml:space="preserve">Kiel, Landeshauptstadt           </t>
  </si>
  <si>
    <t>-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</si>
  <si>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</si>
  <si>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</si>
  <si>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</si>
  <si>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</si>
  <si>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</si>
  <si>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</si>
  <si>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</si>
  <si>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</si>
  <si>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</si>
  <si>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</si>
  <si>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</si>
  <si>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Henstedt-Ulzburg                 </t>
  </si>
  <si>
    <t xml:space="preserve">Reinbek, Stadt                   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</si>
  <si>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</si>
  <si>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</si>
  <si>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</si>
  <si>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</si>
  <si>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</si>
  <si>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 xml:space="preserve">Bad Schwartau, Stadt             </t>
  </si>
  <si>
    <t xml:space="preserve">Kaltenkirchen, Stadt             </t>
  </si>
  <si>
    <t xml:space="preserve">Mölln, Stadt                     </t>
  </si>
  <si>
    <t xml:space="preserve">Uetersen, Stadt                  </t>
  </si>
  <si>
    <t xml:space="preserve">Schenefeld, Stadt                </t>
  </si>
  <si>
    <t xml:space="preserve">Eutin, Stadt                     </t>
  </si>
  <si>
    <t xml:space="preserve">Stockelsdorf                     </t>
  </si>
  <si>
    <t>Neustadt in Holstein, Stadt</t>
  </si>
  <si>
    <t>Bad Segeberg, Stadt</t>
  </si>
  <si>
    <t xml:space="preserve">Glinde, Stadt                    </t>
  </si>
  <si>
    <t xml:space="preserve">Halstenbek                       </t>
  </si>
  <si>
    <t xml:space="preserve">Preetz, Stadt                    </t>
  </si>
  <si>
    <t xml:space="preserve">Schwarzenbek, Stadt              </t>
  </si>
  <si>
    <t xml:space="preserve">Bargteheide, Stadt               </t>
  </si>
  <si>
    <t xml:space="preserve">Rellingen                        </t>
  </si>
  <si>
    <t xml:space="preserve">Ratzeburg, Stadt                 </t>
  </si>
  <si>
    <t xml:space="preserve">Bad Bramstedt, Stadt             </t>
  </si>
  <si>
    <t xml:space="preserve">Plön, Stadt                      </t>
  </si>
  <si>
    <t xml:space="preserve">Tornesch                         </t>
  </si>
  <si>
    <t>Fehmarn, Stadt</t>
  </si>
  <si>
    <t xml:space="preserve">Barsbüttel                       </t>
  </si>
  <si>
    <t>Glückstadt, Stadt</t>
  </si>
  <si>
    <t xml:space="preserve">Kronshagen                       </t>
  </si>
  <si>
    <t xml:space="preserve">Lauenburg/Elbe, Stadt            </t>
  </si>
  <si>
    <t xml:space="preserve">Scharbeutz                       </t>
  </si>
  <si>
    <t xml:space="preserve">Harrislee                        </t>
  </si>
  <si>
    <t>Wentorf bei Hamburg</t>
  </si>
  <si>
    <t xml:space="preserve">Malente                          </t>
  </si>
  <si>
    <t>Büdelsdorf, Stadt</t>
  </si>
  <si>
    <t>Die Bevölkerungsentwicklung in Hamburg und Schleswig-Holstein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</si>
  <si>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</si>
  <si>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</si>
  <si>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</si>
  <si>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</si>
  <si>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</si>
  <si>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</si>
  <si>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</si>
  <si>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</si>
  <si>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</si>
  <si>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</si>
  <si>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</si>
  <si>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</si>
  <si>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</si>
  <si>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</si>
  <si>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</si>
  <si>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</si>
  <si>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</si>
  <si>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</si>
  <si>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</si>
  <si>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</si>
  <si>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</si>
  <si>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</si>
  <si>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</si>
  <si>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</si>
  <si>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deutsch</t>
  </si>
  <si>
    <t>nicht-
deutsch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</si>
  <si>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</si>
  <si>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</si>
  <si>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</si>
  <si>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</si>
  <si>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</si>
  <si>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</si>
  <si>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</si>
  <si>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</si>
  <si>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Bezirk</t>
  </si>
  <si>
    <t>Generelle Angaben für  a l l e  Tabellen des Statistischen Berichts   A I 1 -  v j</t>
  </si>
  <si>
    <t>Schleswig-Holstein</t>
  </si>
  <si>
    <r>
      <t xml:space="preserve">Die Bevölkerungsentwicklung in </t>
    </r>
    <r>
      <rPr>
        <b/>
        <sz val="11"/>
        <rFont val="Arial"/>
        <family val="2"/>
      </rPr>
      <t>Schleswig-Holstein</t>
    </r>
  </si>
  <si>
    <r>
      <t xml:space="preserve">Die Bevölkerungsentwicklung in </t>
    </r>
    <r>
      <rPr>
        <b/>
        <sz val="11"/>
        <rFont val="Arial"/>
        <family val="2"/>
      </rPr>
      <t>Hamburg</t>
    </r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</si>
  <si>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</si>
  <si>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2  aufgrund von Gebietsänderungen und bestandsrelevanten Korrekturen</t>
  </si>
  <si>
    <t>sonstige Veränderung 2</t>
  </si>
  <si>
    <t>Ausgabedatum</t>
  </si>
  <si>
    <t>Bad Oldesloe, Stadt</t>
  </si>
  <si>
    <t>Ratekau</t>
  </si>
  <si>
    <t>Brunsbüttel, Stadt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</si>
</sst>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b/>
      <sz val="12"/>
      <color indexed="39"/>
      <name val="Arial"/>
      <family val="2"/>
    </font>
    <font>
      <sz val="10"/>
      <name val="Helvetica"/>
      <family val="2"/>
    </font>
    <font>
      <sz val="9"/>
      <name val="Helvetica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0" fillId="2" borderId="1" xfId="0" applyFont="1" applyFill="1" applyBorder="1" applyAlignment="1" applyProtection="1">
      <alignment horizontal="centerContinuous"/>
      <protection hidden="1"/>
    </xf>
    <xf numFmtId="0" fontId="0" fillId="2" borderId="2" xfId="0" applyFont="1" applyFill="1" applyBorder="1" applyAlignment="1" applyProtection="1">
      <alignment/>
      <protection hidden="1"/>
    </xf>
    <xf numFmtId="172" fontId="0" fillId="2" borderId="0" xfId="0" applyNumberFormat="1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 horizontal="centerContinuous" vertical="center" wrapText="1"/>
      <protection hidden="1"/>
    </xf>
    <xf numFmtId="0" fontId="0" fillId="2" borderId="1" xfId="0" applyFill="1" applyBorder="1" applyAlignment="1" applyProtection="1">
      <alignment horizontal="centerContinuous" wrapText="1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 horizontal="centerContinuous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172" fontId="0" fillId="2" borderId="0" xfId="0" applyNumberFormat="1" applyFont="1" applyFill="1" applyAlignment="1" applyProtection="1">
      <alignment horizontal="centerContinuous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175" fontId="0" fillId="0" borderId="0" xfId="0" applyNumberFormat="1" applyFont="1" applyFill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0" fontId="0" fillId="6" borderId="9" xfId="0" applyFill="1" applyBorder="1" applyAlignment="1" applyProtection="1">
      <alignment horizontal="centerContinuous"/>
      <protection hidden="1"/>
    </xf>
    <xf numFmtId="0" fontId="0" fillId="6" borderId="10" xfId="0" applyFill="1" applyBorder="1" applyAlignment="1" applyProtection="1">
      <alignment horizontal="centerContinuous"/>
      <protection hidden="1"/>
    </xf>
    <xf numFmtId="0" fontId="0" fillId="6" borderId="11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12" xfId="0" applyFill="1" applyBorder="1" applyAlignment="1" applyProtection="1">
      <alignment/>
      <protection hidden="1"/>
    </xf>
    <xf numFmtId="0" fontId="4" fillId="6" borderId="0" xfId="0" applyFont="1" applyFill="1" applyBorder="1" applyAlignment="1" applyProtection="1">
      <alignment horizontal="right"/>
      <protection hidden="1"/>
    </xf>
    <xf numFmtId="0" fontId="5" fillId="6" borderId="0" xfId="0" applyFont="1" applyFill="1" applyBorder="1" applyAlignment="1" applyProtection="1">
      <alignment/>
      <protection hidden="1"/>
    </xf>
    <xf numFmtId="0" fontId="0" fillId="6" borderId="13" xfId="0" applyFill="1" applyBorder="1" applyAlignment="1" applyProtection="1">
      <alignment/>
      <protection hidden="1"/>
    </xf>
    <xf numFmtId="0" fontId="0" fillId="6" borderId="14" xfId="0" applyFill="1" applyBorder="1" applyAlignment="1" applyProtection="1">
      <alignment/>
      <protection hidden="1"/>
    </xf>
    <xf numFmtId="0" fontId="0" fillId="6" borderId="15" xfId="0" applyFill="1" applyBorder="1" applyAlignment="1" applyProtection="1">
      <alignment/>
      <protection hidden="1"/>
    </xf>
    <xf numFmtId="0" fontId="9" fillId="7" borderId="0" xfId="0" applyFont="1" applyFill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0" fillId="7" borderId="16" xfId="0" applyFill="1" applyBorder="1" applyAlignment="1" applyProtection="1">
      <alignment/>
      <protection hidden="1"/>
    </xf>
    <xf numFmtId="0" fontId="0" fillId="7" borderId="7" xfId="0" applyFill="1" applyBorder="1" applyAlignment="1" applyProtection="1">
      <alignment/>
      <protection hidden="1"/>
    </xf>
    <xf numFmtId="0" fontId="0" fillId="7" borderId="5" xfId="0" applyFill="1" applyBorder="1" applyAlignment="1" applyProtection="1">
      <alignment/>
      <protection hidden="1"/>
    </xf>
    <xf numFmtId="0" fontId="0" fillId="7" borderId="17" xfId="0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0" fillId="7" borderId="2" xfId="0" applyFill="1" applyBorder="1" applyAlignment="1" applyProtection="1">
      <alignment/>
      <protection hidden="1"/>
    </xf>
    <xf numFmtId="0" fontId="0" fillId="7" borderId="0" xfId="0" applyFill="1" applyBorder="1" applyAlignment="1" applyProtection="1" quotePrefix="1">
      <alignment/>
      <protection hidden="1"/>
    </xf>
    <xf numFmtId="0" fontId="0" fillId="7" borderId="18" xfId="0" applyFill="1" applyBorder="1" applyAlignment="1" applyProtection="1">
      <alignment/>
      <protection hidden="1"/>
    </xf>
    <xf numFmtId="0" fontId="0" fillId="7" borderId="3" xfId="0" applyFill="1" applyBorder="1" applyAlignment="1" applyProtection="1">
      <alignment/>
      <protection hidden="1"/>
    </xf>
    <xf numFmtId="0" fontId="1" fillId="7" borderId="17" xfId="0" applyFont="1" applyFill="1" applyBorder="1" applyAlignment="1" applyProtection="1">
      <alignment/>
      <protection hidden="1"/>
    </xf>
    <xf numFmtId="0" fontId="7" fillId="7" borderId="0" xfId="0" applyFont="1" applyFill="1" applyBorder="1" applyAlignment="1" applyProtection="1">
      <alignment horizontal="centerContinuous"/>
      <protection hidden="1"/>
    </xf>
    <xf numFmtId="0" fontId="0" fillId="7" borderId="0" xfId="0" applyFont="1" applyFill="1" applyBorder="1" applyAlignment="1" applyProtection="1">
      <alignment/>
      <protection hidden="1"/>
    </xf>
    <xf numFmtId="0" fontId="0" fillId="7" borderId="3" xfId="0" applyFont="1" applyFill="1" applyBorder="1" applyAlignment="1" applyProtection="1">
      <alignment/>
      <protection hidden="1"/>
    </xf>
    <xf numFmtId="0" fontId="9" fillId="7" borderId="17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0" fillId="2" borderId="19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0" fillId="2" borderId="6" xfId="0" applyFont="1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/>
      <protection hidden="1"/>
    </xf>
    <xf numFmtId="0" fontId="0" fillId="2" borderId="21" xfId="0" applyFill="1" applyBorder="1" applyAlignment="1" applyProtection="1">
      <alignment horizontal="center" vertical="top"/>
      <protection hidden="1"/>
    </xf>
    <xf numFmtId="0" fontId="1" fillId="2" borderId="0" xfId="0" applyFont="1" applyFill="1" applyBorder="1" applyAlignment="1" applyProtection="1">
      <alignment horizontal="centerContinuous" vertical="center" wrapText="1"/>
      <protection hidden="1"/>
    </xf>
    <xf numFmtId="0" fontId="10" fillId="2" borderId="0" xfId="0" applyFont="1" applyFill="1" applyAlignment="1" applyProtection="1">
      <alignment/>
      <protection hidden="1"/>
    </xf>
    <xf numFmtId="175" fontId="0" fillId="0" borderId="0" xfId="0" applyNumberFormat="1" applyAlignment="1" applyProtection="1">
      <alignment/>
      <protection hidden="1"/>
    </xf>
    <xf numFmtId="0" fontId="7" fillId="7" borderId="2" xfId="0" applyFont="1" applyFill="1" applyBorder="1" applyAlignment="1" applyProtection="1">
      <alignment horizontal="centerContinuous"/>
      <protection hidden="1"/>
    </xf>
    <xf numFmtId="0" fontId="0" fillId="7" borderId="2" xfId="0" applyFont="1" applyFill="1" applyBorder="1" applyAlignment="1" applyProtection="1">
      <alignment/>
      <protection hidden="1"/>
    </xf>
    <xf numFmtId="0" fontId="0" fillId="7" borderId="4" xfId="0" applyFont="1" applyFill="1" applyBorder="1" applyAlignment="1" applyProtection="1">
      <alignment/>
      <protection hidden="1"/>
    </xf>
    <xf numFmtId="49" fontId="0" fillId="7" borderId="0" xfId="0" applyNumberFormat="1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 horizontal="center" wrapText="1"/>
      <protection hidden="1"/>
    </xf>
    <xf numFmtId="0" fontId="14" fillId="6" borderId="11" xfId="0" applyFont="1" applyFill="1" applyBorder="1" applyAlignment="1" applyProtection="1">
      <alignment horizontal="centerContinuous" vertical="center"/>
      <protection hidden="1"/>
    </xf>
    <xf numFmtId="0" fontId="0" fillId="6" borderId="0" xfId="0" applyFill="1" applyBorder="1" applyAlignment="1" applyProtection="1">
      <alignment horizontal="centerContinuous" vertical="center"/>
      <protection hidden="1"/>
    </xf>
    <xf numFmtId="0" fontId="0" fillId="6" borderId="12" xfId="0" applyFill="1" applyBorder="1" applyAlignment="1" applyProtection="1">
      <alignment horizontal="centerContinuous"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0" fillId="2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0" fillId="2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175" fontId="15" fillId="0" borderId="0" xfId="20" applyNumberFormat="1" applyFont="1" applyAlignment="1" applyProtection="1">
      <alignment horizontal="right"/>
      <protection locked="0"/>
    </xf>
    <xf numFmtId="175" fontId="0" fillId="0" borderId="0" xfId="0" applyNumberFormat="1" applyAlignment="1" applyProtection="1">
      <alignment/>
      <protection locked="0"/>
    </xf>
    <xf numFmtId="175" fontId="0" fillId="2" borderId="0" xfId="0" applyNumberFormat="1" applyFont="1" applyFill="1" applyAlignment="1" applyProtection="1">
      <alignment/>
      <protection/>
    </xf>
    <xf numFmtId="3" fontId="0" fillId="2" borderId="0" xfId="0" applyNumberFormat="1" applyFill="1" applyAlignment="1" applyProtection="1">
      <alignment/>
      <protection/>
    </xf>
    <xf numFmtId="3" fontId="1" fillId="2" borderId="0" xfId="0" applyNumberFormat="1" applyFont="1" applyFill="1" applyAlignment="1" applyProtection="1">
      <alignment/>
      <protection/>
    </xf>
    <xf numFmtId="183" fontId="0" fillId="2" borderId="0" xfId="0" applyNumberFormat="1" applyFill="1" applyAlignment="1" applyProtection="1">
      <alignment/>
      <protection/>
    </xf>
    <xf numFmtId="183" fontId="1" fillId="2" borderId="0" xfId="0" applyNumberFormat="1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locked="0"/>
    </xf>
    <xf numFmtId="172" fontId="0" fillId="0" borderId="0" xfId="0" applyNumberFormat="1" applyBorder="1" applyAlignment="1" applyProtection="1">
      <alignment/>
      <protection locked="0"/>
    </xf>
    <xf numFmtId="172" fontId="1" fillId="0" borderId="0" xfId="0" applyNumberFormat="1" applyFont="1" applyBorder="1" applyAlignment="1" applyProtection="1">
      <alignment/>
      <protection locked="0"/>
    </xf>
    <xf numFmtId="0" fontId="1" fillId="2" borderId="0" xfId="0" applyFont="1" applyFill="1" applyAlignment="1" applyProtection="1">
      <alignment horizontal="centerContinuous"/>
      <protection hidden="1"/>
    </xf>
    <xf numFmtId="0" fontId="0" fillId="2" borderId="20" xfId="0" applyFont="1" applyFill="1" applyBorder="1" applyAlignment="1" applyProtection="1">
      <alignment/>
      <protection hidden="1"/>
    </xf>
    <xf numFmtId="0" fontId="0" fillId="2" borderId="21" xfId="0" applyFont="1" applyFill="1" applyBorder="1" applyAlignment="1" applyProtection="1">
      <alignment horizontal="center" vertical="top"/>
      <protection hidden="1"/>
    </xf>
    <xf numFmtId="175" fontId="0" fillId="0" borderId="0" xfId="20" applyNumberFormat="1" applyFont="1" applyProtection="1">
      <alignment/>
      <protection locked="0"/>
    </xf>
    <xf numFmtId="175" fontId="0" fillId="0" borderId="0" xfId="0" applyNumberFormat="1" applyFont="1" applyAlignment="1" applyProtection="1">
      <alignment/>
      <protection locked="0"/>
    </xf>
    <xf numFmtId="175" fontId="0" fillId="2" borderId="0" xfId="20" applyNumberFormat="1" applyFont="1" applyFill="1" applyProtection="1">
      <alignment/>
      <protection/>
    </xf>
    <xf numFmtId="175" fontId="0" fillId="0" borderId="0" xfId="20" applyNumberFormat="1" applyFont="1" applyFill="1" applyBorder="1" applyProtection="1">
      <alignment/>
      <protection locked="0"/>
    </xf>
    <xf numFmtId="175" fontId="0" fillId="0" borderId="0" xfId="20" applyNumberFormat="1" applyFont="1" applyAlignment="1" applyProtection="1">
      <alignment horizontal="right"/>
      <protection locked="0"/>
    </xf>
    <xf numFmtId="175" fontId="0" fillId="0" borderId="0" xfId="20" applyNumberFormat="1" applyFont="1" applyFill="1" applyProtection="1">
      <alignment/>
      <protection locked="0"/>
    </xf>
    <xf numFmtId="180" fontId="4" fillId="0" borderId="23" xfId="0" applyNumberFormat="1" applyFont="1" applyFill="1" applyBorder="1" applyAlignment="1" applyProtection="1">
      <alignment horizontal="center"/>
      <protection hidden="1"/>
    </xf>
    <xf numFmtId="0" fontId="4" fillId="0" borderId="24" xfId="0" applyFont="1" applyFill="1" applyBorder="1" applyAlignment="1" applyProtection="1">
      <alignment horizontal="center"/>
      <protection hidden="1"/>
    </xf>
    <xf numFmtId="0" fontId="8" fillId="7" borderId="3" xfId="18" applyFont="1" applyFill="1" applyBorder="1" applyAlignment="1" applyProtection="1">
      <alignment horizontal="left"/>
      <protection hidden="1"/>
    </xf>
    <xf numFmtId="0" fontId="13" fillId="7" borderId="3" xfId="18" applyFont="1" applyFill="1" applyBorder="1" applyAlignment="1" applyProtection="1">
      <alignment horizontal="left"/>
      <protection hidden="1"/>
    </xf>
    <xf numFmtId="0" fontId="13" fillId="7" borderId="4" xfId="18" applyFont="1" applyFill="1" applyBorder="1" applyAlignment="1" applyProtection="1">
      <alignment horizontal="left"/>
      <protection hidden="1"/>
    </xf>
    <xf numFmtId="0" fontId="0" fillId="7" borderId="0" xfId="0" applyFill="1" applyBorder="1" applyAlignment="1" applyProtection="1">
      <alignment horizontal="left" vertical="top" wrapText="1"/>
      <protection hidden="1"/>
    </xf>
    <xf numFmtId="0" fontId="0" fillId="7" borderId="2" xfId="0" applyFill="1" applyBorder="1" applyAlignment="1" applyProtection="1">
      <alignment horizontal="left" vertical="top" wrapText="1"/>
      <protection hidden="1"/>
    </xf>
    <xf numFmtId="185" fontId="0" fillId="0" borderId="22" xfId="0" applyNumberFormat="1" applyFont="1" applyFill="1" applyBorder="1" applyAlignment="1" applyProtection="1">
      <alignment horizontal="left"/>
      <protection hidden="1"/>
    </xf>
    <xf numFmtId="185" fontId="0" fillId="0" borderId="19" xfId="0" applyNumberFormat="1" applyFont="1" applyFill="1" applyBorder="1" applyAlignment="1" applyProtection="1">
      <alignment horizontal="left"/>
      <protection hidden="1"/>
    </xf>
    <xf numFmtId="49" fontId="0" fillId="0" borderId="7" xfId="0" applyNumberFormat="1" applyFill="1" applyBorder="1" applyAlignment="1" applyProtection="1">
      <alignment horizontal="left"/>
      <protection hidden="1"/>
    </xf>
    <xf numFmtId="49" fontId="0" fillId="0" borderId="7" xfId="0" applyNumberFormat="1" applyFill="1" applyBorder="1" applyAlignment="1" applyProtection="1" quotePrefix="1">
      <alignment horizontal="left"/>
      <protection hidden="1"/>
    </xf>
    <xf numFmtId="49" fontId="0" fillId="0" borderId="5" xfId="0" applyNumberFormat="1" applyFill="1" applyBorder="1" applyAlignment="1" applyProtection="1" quotePrefix="1">
      <alignment horizontal="left"/>
      <protection hidden="1"/>
    </xf>
    <xf numFmtId="49" fontId="0" fillId="0" borderId="0" xfId="0" applyNumberForma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 quotePrefix="1">
      <alignment horizontal="left"/>
      <protection hidden="1"/>
    </xf>
    <xf numFmtId="49" fontId="0" fillId="0" borderId="2" xfId="0" applyNumberFormat="1" applyFill="1" applyBorder="1" applyAlignment="1" applyProtection="1" quotePrefix="1">
      <alignment horizontal="left"/>
      <protection hidden="1"/>
    </xf>
    <xf numFmtId="0" fontId="0" fillId="0" borderId="3" xfId="0" applyBorder="1" applyAlignment="1" applyProtection="1">
      <alignment/>
      <protection hidden="1"/>
    </xf>
    <xf numFmtId="0" fontId="0" fillId="0" borderId="3" xfId="0" applyBorder="1" applyAlignment="1" applyProtection="1" quotePrefix="1">
      <alignment/>
      <protection hidden="1"/>
    </xf>
    <xf numFmtId="0" fontId="0" fillId="0" borderId="4" xfId="0" applyBorder="1" applyAlignment="1" applyProtection="1" quotePrefix="1">
      <alignment/>
      <protection hidden="1"/>
    </xf>
    <xf numFmtId="0" fontId="0" fillId="0" borderId="5" xfId="0" applyBorder="1" applyAlignment="1" applyProtection="1">
      <alignment/>
      <protection locked="0"/>
    </xf>
    <xf numFmtId="184" fontId="0" fillId="0" borderId="0" xfId="0" applyNumberFormat="1" applyFont="1" applyAlignment="1" applyProtection="1">
      <alignment horizontal="right"/>
      <protection locked="0"/>
    </xf>
    <xf numFmtId="0" fontId="0" fillId="0" borderId="2" xfId="0" applyBorder="1" applyAlignment="1" applyProtection="1">
      <alignment/>
      <protection locked="0"/>
    </xf>
    <xf numFmtId="184" fontId="0" fillId="0" borderId="0" xfId="0" applyNumberFormat="1" applyFont="1" applyAlignment="1" applyProtection="1">
      <alignment horizontal="right"/>
      <protection locked="0"/>
    </xf>
    <xf numFmtId="184" fontId="0" fillId="0" borderId="0" xfId="0" applyNumberFormat="1" applyFont="1" applyAlignment="1" applyProtection="1">
      <alignment horizontal="right"/>
      <protection locked="0"/>
    </xf>
    <xf numFmtId="49" fontId="0" fillId="0" borderId="0" xfId="0" applyAlignment="1" applyProtection="1">
      <alignment horizontal="left"/>
      <protection locked="0"/>
    </xf>
    <xf numFmtId="49" fontId="0" fillId="0" borderId="0" xfId="0" applyAlignment="1" applyProtection="1">
      <alignment horizontal="left"/>
      <protection locked="0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Monatlicher Berich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itsbereiche\AB-5\AB-571\Ver&#246;ffentlichung\Statistische%20Berichte\Bearbeitung\A_I_1_vj\AI1v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1vj"/>
      <sheetName val="AI1vj Tab1"/>
      <sheetName val="AI1vj Tab2"/>
      <sheetName val="AI1vj Tab3"/>
      <sheetName val="AI1vj Tab4"/>
      <sheetName val="AI1vj Tab5"/>
      <sheetName val="ASP2"/>
      <sheetName val="ASP4"/>
    </sheetNames>
    <sheetDataSet>
      <sheetData sheetId="0">
        <row r="11">
          <cell r="A11" t="str">
            <v>A I 1 - vj 1/06</v>
          </cell>
        </row>
        <row r="27">
          <cell r="C27">
            <v>6</v>
          </cell>
        </row>
        <row r="28">
          <cell r="C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7.28125" style="41" customWidth="1"/>
    <col min="2" max="4" width="11.8515625" style="41" customWidth="1"/>
    <col min="5" max="5" width="12.421875" style="41" customWidth="1"/>
    <col min="6" max="8" width="11.8515625" style="41" customWidth="1"/>
    <col min="9" max="16384" width="11.421875" style="41" customWidth="1"/>
  </cols>
  <sheetData>
    <row r="1" spans="1:8" ht="15">
      <c r="A1" s="54" t="s">
        <v>97</v>
      </c>
      <c r="B1" s="55"/>
      <c r="C1" s="55"/>
      <c r="D1" s="55"/>
      <c r="E1" s="55"/>
      <c r="F1" s="55"/>
      <c r="G1" s="55"/>
      <c r="H1" s="61"/>
    </row>
    <row r="2" spans="1:8" ht="12.75">
      <c r="A2" s="55" t="s">
        <v>103</v>
      </c>
      <c r="B2" s="55"/>
      <c r="C2" s="55"/>
      <c r="D2" s="55"/>
      <c r="E2" s="55"/>
      <c r="F2" s="55"/>
      <c r="G2" s="55"/>
      <c r="H2" s="61"/>
    </row>
    <row r="3" spans="1:8" ht="12.75">
      <c r="A3" s="118" t="s">
        <v>105</v>
      </c>
      <c r="B3" s="118"/>
      <c r="C3" s="55"/>
      <c r="D3" s="55"/>
      <c r="E3" s="55"/>
      <c r="F3" s="55"/>
      <c r="G3" s="55"/>
      <c r="H3" s="61"/>
    </row>
    <row r="4" spans="1:8" ht="12.75">
      <c r="A4" s="56" t="s">
        <v>106</v>
      </c>
      <c r="B4" s="57" t="s">
        <v>104</v>
      </c>
      <c r="C4" s="57"/>
      <c r="D4" s="58"/>
      <c r="E4" s="57" t="s">
        <v>113</v>
      </c>
      <c r="F4" s="57" t="s">
        <v>112</v>
      </c>
      <c r="G4" s="57"/>
      <c r="H4" s="58"/>
    </row>
    <row r="5" spans="1:8" ht="12.75">
      <c r="A5" s="59" t="s">
        <v>107</v>
      </c>
      <c r="B5" s="60" t="s">
        <v>108</v>
      </c>
      <c r="C5" s="60"/>
      <c r="D5" s="61"/>
      <c r="E5" s="60" t="s">
        <v>107</v>
      </c>
      <c r="F5" s="60" t="s">
        <v>114</v>
      </c>
      <c r="G5" s="60"/>
      <c r="H5" s="61"/>
    </row>
    <row r="6" spans="1:8" ht="12.75">
      <c r="A6" s="59" t="s">
        <v>102</v>
      </c>
      <c r="B6" s="83" t="s">
        <v>109</v>
      </c>
      <c r="C6" s="60"/>
      <c r="D6" s="61"/>
      <c r="E6" s="60" t="s">
        <v>102</v>
      </c>
      <c r="F6" s="83" t="s">
        <v>115</v>
      </c>
      <c r="G6" s="62"/>
      <c r="H6" s="61"/>
    </row>
    <row r="7" spans="1:8" ht="12.75">
      <c r="A7" s="59" t="s">
        <v>101</v>
      </c>
      <c r="B7" s="83" t="s">
        <v>110</v>
      </c>
      <c r="C7" s="60"/>
      <c r="D7" s="61"/>
      <c r="E7" s="60" t="s">
        <v>101</v>
      </c>
      <c r="F7" s="83" t="s">
        <v>116</v>
      </c>
      <c r="G7" s="62"/>
      <c r="H7" s="61"/>
    </row>
    <row r="8" spans="1:8" ht="12.75">
      <c r="A8" s="63" t="s">
        <v>100</v>
      </c>
      <c r="B8" s="119" t="s">
        <v>111</v>
      </c>
      <c r="C8" s="119"/>
      <c r="D8" s="120"/>
      <c r="E8" s="64" t="s">
        <v>100</v>
      </c>
      <c r="F8" s="119" t="s">
        <v>117</v>
      </c>
      <c r="G8" s="119"/>
      <c r="H8" s="120"/>
    </row>
    <row r="9" spans="1:8" ht="12.75">
      <c r="A9" s="56"/>
      <c r="B9" s="57"/>
      <c r="C9" s="57"/>
      <c r="D9" s="57"/>
      <c r="E9" s="57"/>
      <c r="F9" s="57"/>
      <c r="G9" s="57"/>
      <c r="H9" s="58"/>
    </row>
    <row r="10" spans="1:8" ht="12.75">
      <c r="A10" s="65" t="s">
        <v>98</v>
      </c>
      <c r="B10" s="60"/>
      <c r="C10" s="60"/>
      <c r="D10" s="60"/>
      <c r="E10" s="60"/>
      <c r="F10" s="60"/>
      <c r="G10" s="60"/>
      <c r="H10" s="61"/>
    </row>
    <row r="11" spans="1:8" ht="18">
      <c r="A11" s="65" t="str">
        <f>"A I 1 - vj "&amp;Quartal&amp;"/"&amp;TEXT(Jahr,"00")</f>
        <v>A I 1 - vj 1/06</v>
      </c>
      <c r="B11" s="60"/>
      <c r="C11" s="66"/>
      <c r="D11" s="66"/>
      <c r="E11" s="66"/>
      <c r="F11" s="66"/>
      <c r="G11" s="66"/>
      <c r="H11" s="80"/>
    </row>
    <row r="12" spans="1:8" ht="18">
      <c r="A12" s="69" t="s">
        <v>96</v>
      </c>
      <c r="B12" s="60"/>
      <c r="C12" s="66"/>
      <c r="D12" s="66"/>
      <c r="E12" s="66"/>
      <c r="F12" s="66"/>
      <c r="G12" s="66"/>
      <c r="H12" s="80"/>
    </row>
    <row r="13" spans="1:8" ht="15">
      <c r="A13" s="69" t="str">
        <f>"im "&amp;Quartal&amp;". Vierteljahr "&amp;Jahr+2000</f>
        <v>im 1. Vierteljahr 2006</v>
      </c>
      <c r="B13" s="67"/>
      <c r="C13" s="67"/>
      <c r="D13" s="67"/>
      <c r="E13" s="67"/>
      <c r="F13" s="67"/>
      <c r="G13" s="67"/>
      <c r="H13" s="81"/>
    </row>
    <row r="14" spans="1:8" ht="12.75">
      <c r="A14" s="59"/>
      <c r="B14" s="67"/>
      <c r="C14" s="67"/>
      <c r="D14" s="67"/>
      <c r="E14" s="67"/>
      <c r="F14" s="67"/>
      <c r="G14" s="67"/>
      <c r="H14" s="81"/>
    </row>
    <row r="15" spans="1:8" ht="12.75">
      <c r="A15" s="59" t="s">
        <v>99</v>
      </c>
      <c r="B15" s="67"/>
      <c r="C15" s="55"/>
      <c r="D15" s="55"/>
      <c r="E15" s="55"/>
      <c r="F15" s="55"/>
      <c r="G15" s="67" t="s">
        <v>139</v>
      </c>
      <c r="H15" s="61"/>
    </row>
    <row r="16" spans="1:8" ht="12.75">
      <c r="A16" s="56" t="s">
        <v>102</v>
      </c>
      <c r="B16" s="125" t="s">
        <v>118</v>
      </c>
      <c r="C16" s="126"/>
      <c r="D16" s="126"/>
      <c r="E16" s="127"/>
      <c r="F16" s="55"/>
      <c r="G16" s="123">
        <v>38978</v>
      </c>
      <c r="H16" s="124"/>
    </row>
    <row r="17" spans="1:8" ht="12.75">
      <c r="A17" s="59" t="s">
        <v>101</v>
      </c>
      <c r="B17" s="128" t="s">
        <v>119</v>
      </c>
      <c r="C17" s="129"/>
      <c r="D17" s="129"/>
      <c r="E17" s="130"/>
      <c r="F17" s="60"/>
      <c r="G17" s="67"/>
      <c r="H17" s="61"/>
    </row>
    <row r="18" spans="1:8" ht="12.75">
      <c r="A18" s="63" t="s">
        <v>100</v>
      </c>
      <c r="B18" s="131" t="s">
        <v>120</v>
      </c>
      <c r="C18" s="132"/>
      <c r="D18" s="132"/>
      <c r="E18" s="133"/>
      <c r="F18" s="67"/>
      <c r="G18" s="67"/>
      <c r="H18" s="81"/>
    </row>
    <row r="19" spans="1:8" ht="12.75">
      <c r="A19" s="59"/>
      <c r="B19" s="60"/>
      <c r="C19" s="67"/>
      <c r="D19" s="67"/>
      <c r="E19" s="67"/>
      <c r="F19" s="67"/>
      <c r="G19" s="67"/>
      <c r="H19" s="81"/>
    </row>
    <row r="20" spans="1:8" ht="38.25" customHeight="1">
      <c r="A20" s="121" t="s">
        <v>136</v>
      </c>
      <c r="B20" s="121"/>
      <c r="C20" s="121"/>
      <c r="D20" s="121"/>
      <c r="E20" s="121"/>
      <c r="F20" s="121"/>
      <c r="G20" s="121"/>
      <c r="H20" s="122"/>
    </row>
    <row r="21" spans="1:8" ht="12.75">
      <c r="A21" s="64"/>
      <c r="B21" s="64"/>
      <c r="C21" s="68"/>
      <c r="D21" s="68"/>
      <c r="E21" s="68"/>
      <c r="F21" s="68"/>
      <c r="G21" s="68"/>
      <c r="H21" s="82"/>
    </row>
    <row r="22" spans="2:8" ht="12.75">
      <c r="B22" s="42"/>
      <c r="C22" s="42"/>
      <c r="D22" s="42"/>
      <c r="E22" s="42"/>
      <c r="F22" s="42"/>
      <c r="G22" s="42"/>
      <c r="H22" s="42"/>
    </row>
    <row r="23" spans="2:8" ht="13.5" thickBot="1">
      <c r="B23" s="42"/>
      <c r="C23" s="42"/>
      <c r="D23" s="42"/>
      <c r="E23" s="42"/>
      <c r="F23" s="42"/>
      <c r="G23" s="42"/>
      <c r="H23" s="42"/>
    </row>
    <row r="24" spans="1:8" ht="13.5" thickTop="1">
      <c r="A24" s="43"/>
      <c r="B24" s="44"/>
      <c r="C24" s="44"/>
      <c r="D24" s="44"/>
      <c r="E24" s="44"/>
      <c r="F24" s="44"/>
      <c r="G24" s="44"/>
      <c r="H24" s="45"/>
    </row>
    <row r="25" spans="1:8" s="88" customFormat="1" ht="20.25" customHeight="1">
      <c r="A25" s="85" t="s">
        <v>132</v>
      </c>
      <c r="B25" s="86"/>
      <c r="C25" s="86"/>
      <c r="D25" s="86"/>
      <c r="E25" s="86"/>
      <c r="F25" s="86"/>
      <c r="G25" s="86"/>
      <c r="H25" s="87"/>
    </row>
    <row r="26" spans="1:8" ht="6.75" customHeight="1">
      <c r="A26" s="46"/>
      <c r="B26" s="47"/>
      <c r="C26" s="47"/>
      <c r="D26" s="47"/>
      <c r="E26" s="47"/>
      <c r="F26" s="47"/>
      <c r="G26" s="47"/>
      <c r="H26" s="48"/>
    </row>
    <row r="27" spans="1:8" ht="15.75">
      <c r="A27" s="46"/>
      <c r="B27" s="49" t="s">
        <v>12</v>
      </c>
      <c r="C27" s="116">
        <v>6</v>
      </c>
      <c r="D27" s="50" t="s">
        <v>13</v>
      </c>
      <c r="E27" s="47"/>
      <c r="F27" s="47"/>
      <c r="G27" s="47"/>
      <c r="H27" s="48"/>
    </row>
    <row r="28" spans="1:8" ht="15.75">
      <c r="A28" s="46"/>
      <c r="B28" s="49" t="s">
        <v>14</v>
      </c>
      <c r="C28" s="117">
        <v>1</v>
      </c>
      <c r="D28" s="47"/>
      <c r="E28" s="47"/>
      <c r="F28" s="47"/>
      <c r="G28" s="47"/>
      <c r="H28" s="48"/>
    </row>
    <row r="29" spans="1:8" ht="13.5" thickBot="1">
      <c r="A29" s="51"/>
      <c r="B29" s="52"/>
      <c r="C29" s="52"/>
      <c r="D29" s="52"/>
      <c r="E29" s="52"/>
      <c r="F29" s="52"/>
      <c r="G29" s="52"/>
      <c r="H29" s="53"/>
    </row>
    <row r="30" ht="13.5" thickTop="1"/>
  </sheetData>
  <sheetProtection password="C440" sheet="1" objects="1" scenarios="1"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2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A1" sqref="A1"/>
    </sheetView>
  </sheetViews>
  <sheetFormatPr defaultColWidth="11.421875" defaultRowHeight="12.75"/>
  <cols>
    <col min="1" max="1" width="26.140625" style="42" customWidth="1"/>
    <col min="2" max="16384" width="11.421875" style="42" customWidth="1"/>
  </cols>
  <sheetData>
    <row r="1" spans="1:9" ht="18">
      <c r="A1" s="1" t="str">
        <f>'AI1vj'!A11</f>
        <v>A I 1 - vj 1/06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9"/>
      <c r="C2" s="19"/>
      <c r="D2" s="19"/>
      <c r="E2" s="19"/>
      <c r="F2" s="19"/>
      <c r="G2" s="19"/>
      <c r="H2" s="19"/>
      <c r="I2" s="19"/>
    </row>
    <row r="3" spans="1:9" ht="18">
      <c r="A3" s="40" t="s">
        <v>135</v>
      </c>
      <c r="B3" s="1"/>
      <c r="C3" s="19"/>
      <c r="D3" s="19"/>
      <c r="E3" s="19"/>
      <c r="F3" s="19"/>
      <c r="G3" s="19"/>
      <c r="H3" s="19"/>
      <c r="I3" s="19"/>
    </row>
    <row r="4" spans="1:9" ht="18">
      <c r="A4" s="40" t="str">
        <f>'AI1vj'!A13</f>
        <v>im 1. Vierteljahr 2006</v>
      </c>
      <c r="B4" s="1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107" t="str">
        <f>"1. Bevölkerungsentwicklung in Hamburg "&amp;A4</f>
        <v>1. Bevölkerungsentwicklung in Hamburg im 1. Vierteljahr 2006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73"/>
      <c r="B8" s="108"/>
      <c r="C8" s="108"/>
      <c r="D8" s="108"/>
      <c r="E8" s="3" t="str">
        <f>B9&amp;" bis "&amp;D9</f>
        <v>Januar bis März</v>
      </c>
      <c r="F8" s="3"/>
      <c r="G8" s="3"/>
      <c r="H8" s="3"/>
      <c r="I8" s="3"/>
    </row>
    <row r="9" spans="1:9" ht="25.5">
      <c r="A9" s="38"/>
      <c r="B9" s="109" t="str">
        <f>IF(Quartal=1,"Januar",IF(Quartal=2,"April",IF(Quartal=3,"Juli",IF(Quartal=4,"Oktober",""))))</f>
        <v>Januar</v>
      </c>
      <c r="C9" s="109" t="str">
        <f>IF(Quartal=1,"Februar",IF(Quartal=2,"Mai",IF(Quartal=3,"August",IF(Quartal=4,"November",""))))</f>
        <v>Februar</v>
      </c>
      <c r="D9" s="109" t="str">
        <f>IF(Quartal=1,"März",IF(Quartal=2,"Juni",IF(Quartal=3,"September",IF(Quartal=4,"Dezember",""))))</f>
        <v>März</v>
      </c>
      <c r="E9" s="71" t="s">
        <v>0</v>
      </c>
      <c r="F9" s="71" t="s">
        <v>1</v>
      </c>
      <c r="G9" s="74" t="s">
        <v>2</v>
      </c>
      <c r="H9" s="74" t="s">
        <v>121</v>
      </c>
      <c r="I9" s="72" t="s">
        <v>122</v>
      </c>
    </row>
    <row r="10" spans="1:9" ht="12.75">
      <c r="A10" s="4" t="s">
        <v>3</v>
      </c>
      <c r="B10" s="110">
        <v>1743627</v>
      </c>
      <c r="C10" s="110">
        <v>1744769</v>
      </c>
      <c r="D10" s="110">
        <v>1745537</v>
      </c>
      <c r="E10" s="110">
        <v>1743627</v>
      </c>
      <c r="F10" s="110">
        <v>849467</v>
      </c>
      <c r="G10" s="110">
        <v>894160</v>
      </c>
      <c r="H10" s="110">
        <v>1495715</v>
      </c>
      <c r="I10" s="110">
        <v>247912</v>
      </c>
    </row>
    <row r="11" spans="1:9" ht="12.75">
      <c r="A11" s="4" t="s">
        <v>4</v>
      </c>
      <c r="B11" s="110">
        <v>861</v>
      </c>
      <c r="C11" s="110">
        <v>1213</v>
      </c>
      <c r="D11" s="110">
        <v>1309</v>
      </c>
      <c r="E11" s="111">
        <v>3383</v>
      </c>
      <c r="F11" s="110">
        <v>1706</v>
      </c>
      <c r="G11" s="110">
        <v>1677</v>
      </c>
      <c r="H11" s="110">
        <v>3164</v>
      </c>
      <c r="I11" s="110">
        <v>219</v>
      </c>
    </row>
    <row r="12" spans="1:9" ht="12.75">
      <c r="A12" s="4" t="s">
        <v>5</v>
      </c>
      <c r="B12" s="110">
        <v>1094</v>
      </c>
      <c r="C12" s="110">
        <v>1335</v>
      </c>
      <c r="D12" s="110">
        <v>1609</v>
      </c>
      <c r="E12" s="111">
        <v>4038</v>
      </c>
      <c r="F12" s="110">
        <v>1832</v>
      </c>
      <c r="G12" s="110">
        <v>2206</v>
      </c>
      <c r="H12" s="110">
        <v>3920</v>
      </c>
      <c r="I12" s="110">
        <v>118</v>
      </c>
    </row>
    <row r="13" spans="1:9" ht="12.75">
      <c r="A13" s="4" t="s">
        <v>6</v>
      </c>
      <c r="B13" s="112">
        <f>B11-B12</f>
        <v>-233</v>
      </c>
      <c r="C13" s="112">
        <f aca="true" t="shared" si="0" ref="C13:I13">C11-C12</f>
        <v>-122</v>
      </c>
      <c r="D13" s="112">
        <f t="shared" si="0"/>
        <v>-300</v>
      </c>
      <c r="E13" s="112">
        <f t="shared" si="0"/>
        <v>-655</v>
      </c>
      <c r="F13" s="112">
        <f t="shared" si="0"/>
        <v>-126</v>
      </c>
      <c r="G13" s="112">
        <f t="shared" si="0"/>
        <v>-529</v>
      </c>
      <c r="H13" s="112">
        <f t="shared" si="0"/>
        <v>-756</v>
      </c>
      <c r="I13" s="112">
        <f t="shared" si="0"/>
        <v>101</v>
      </c>
    </row>
    <row r="14" spans="1:9" ht="12.75">
      <c r="A14" s="4" t="s">
        <v>7</v>
      </c>
      <c r="B14" s="110">
        <v>6942</v>
      </c>
      <c r="C14" s="110">
        <v>6032</v>
      </c>
      <c r="D14" s="110">
        <v>6685</v>
      </c>
      <c r="E14" s="110">
        <v>46343</v>
      </c>
      <c r="F14" s="113">
        <v>24205</v>
      </c>
      <c r="G14" s="113">
        <v>22138</v>
      </c>
      <c r="H14" s="113">
        <v>34115</v>
      </c>
      <c r="I14" s="113">
        <v>12228</v>
      </c>
    </row>
    <row r="15" spans="1:9" ht="12.75">
      <c r="A15" s="4" t="s">
        <v>8</v>
      </c>
      <c r="B15" s="110">
        <v>5561</v>
      </c>
      <c r="C15" s="110">
        <v>5133</v>
      </c>
      <c r="D15" s="110">
        <v>6039</v>
      </c>
      <c r="E15" s="110">
        <v>43417</v>
      </c>
      <c r="F15" s="113">
        <v>22681</v>
      </c>
      <c r="G15" s="113">
        <v>20736</v>
      </c>
      <c r="H15" s="113">
        <v>32447</v>
      </c>
      <c r="I15" s="113">
        <v>10970</v>
      </c>
    </row>
    <row r="16" spans="1:9" ht="12.75">
      <c r="A16" s="4" t="s">
        <v>6</v>
      </c>
      <c r="B16" s="112">
        <f>B14-B15</f>
        <v>1381</v>
      </c>
      <c r="C16" s="112">
        <f aca="true" t="shared" si="1" ref="C16:I16">C14-C15</f>
        <v>899</v>
      </c>
      <c r="D16" s="112">
        <f t="shared" si="1"/>
        <v>646</v>
      </c>
      <c r="E16" s="112">
        <f t="shared" si="1"/>
        <v>2926</v>
      </c>
      <c r="F16" s="112">
        <f t="shared" si="1"/>
        <v>1524</v>
      </c>
      <c r="G16" s="112">
        <f t="shared" si="1"/>
        <v>1402</v>
      </c>
      <c r="H16" s="112">
        <f t="shared" si="1"/>
        <v>1668</v>
      </c>
      <c r="I16" s="112">
        <f t="shared" si="1"/>
        <v>1258</v>
      </c>
    </row>
    <row r="17" spans="1:9" ht="12.75">
      <c r="A17" s="4" t="s">
        <v>138</v>
      </c>
      <c r="B17" s="110">
        <v>-6</v>
      </c>
      <c r="C17" s="110">
        <v>-9</v>
      </c>
      <c r="D17" s="110">
        <v>-7</v>
      </c>
      <c r="E17" s="111">
        <v>-22</v>
      </c>
      <c r="F17" s="114">
        <v>-12</v>
      </c>
      <c r="G17" s="110">
        <v>-10</v>
      </c>
      <c r="H17" s="110">
        <v>1226</v>
      </c>
      <c r="I17" s="110">
        <v>-1248</v>
      </c>
    </row>
    <row r="18" spans="1:9" ht="12.75">
      <c r="A18" s="4" t="s">
        <v>9</v>
      </c>
      <c r="B18" s="112">
        <f aca="true" t="shared" si="2" ref="B18:G18">B13+B16+B17</f>
        <v>1142</v>
      </c>
      <c r="C18" s="112">
        <f t="shared" si="2"/>
        <v>768</v>
      </c>
      <c r="D18" s="112">
        <f t="shared" si="2"/>
        <v>339</v>
      </c>
      <c r="E18" s="112">
        <f t="shared" si="2"/>
        <v>2249</v>
      </c>
      <c r="F18" s="112">
        <f t="shared" si="2"/>
        <v>1386</v>
      </c>
      <c r="G18" s="112">
        <f t="shared" si="2"/>
        <v>863</v>
      </c>
      <c r="H18" s="115">
        <v>2138</v>
      </c>
      <c r="I18" s="115">
        <v>111</v>
      </c>
    </row>
    <row r="19" spans="1:9" ht="12.75">
      <c r="A19" s="4" t="s">
        <v>10</v>
      </c>
      <c r="B19" s="112">
        <f>B10+B18</f>
        <v>1744769</v>
      </c>
      <c r="C19" s="112">
        <f aca="true" t="shared" si="3" ref="C19:I19">C10+C18</f>
        <v>1745537</v>
      </c>
      <c r="D19" s="112">
        <f t="shared" si="3"/>
        <v>1745876</v>
      </c>
      <c r="E19" s="112">
        <f t="shared" si="3"/>
        <v>1745876</v>
      </c>
      <c r="F19" s="112">
        <f t="shared" si="3"/>
        <v>850853</v>
      </c>
      <c r="G19" s="112">
        <f t="shared" si="3"/>
        <v>895023</v>
      </c>
      <c r="H19" s="112">
        <f t="shared" si="3"/>
        <v>1497853</v>
      </c>
      <c r="I19" s="112">
        <f t="shared" si="3"/>
        <v>248023</v>
      </c>
    </row>
    <row r="20" spans="1:9" ht="12.75">
      <c r="A20" s="38"/>
      <c r="B20" s="5"/>
      <c r="C20" s="5"/>
      <c r="D20" s="5"/>
      <c r="E20" s="5"/>
      <c r="F20" s="5"/>
      <c r="G20" s="5"/>
      <c r="H20" s="5"/>
      <c r="I20" s="5"/>
    </row>
    <row r="21" spans="1:9" ht="12.75">
      <c r="A21" s="70" t="s">
        <v>11</v>
      </c>
      <c r="B21" s="27"/>
      <c r="C21" s="27"/>
      <c r="D21" s="27"/>
      <c r="E21" s="27"/>
      <c r="F21" s="27"/>
      <c r="G21" s="27"/>
      <c r="H21" s="27"/>
      <c r="I21" s="27"/>
    </row>
    <row r="22" spans="1:9" ht="12.75">
      <c r="A22" s="70" t="s">
        <v>137</v>
      </c>
      <c r="B22" s="27"/>
      <c r="C22" s="27"/>
      <c r="D22" s="27"/>
      <c r="E22" s="27"/>
      <c r="F22" s="27"/>
      <c r="G22" s="27"/>
      <c r="H22" s="27"/>
      <c r="I22" s="27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74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 topLeftCell="A1">
      <selection activeCell="A1" sqref="A1"/>
    </sheetView>
  </sheetViews>
  <sheetFormatPr defaultColWidth="11.421875" defaultRowHeight="12.75"/>
  <cols>
    <col min="1" max="1" width="22.57421875" style="41" customWidth="1"/>
    <col min="2" max="5" width="14.421875" style="41" customWidth="1"/>
    <col min="6" max="6" width="12.140625" style="41" customWidth="1"/>
    <col min="7" max="16384" width="11.421875" style="41" customWidth="1"/>
  </cols>
  <sheetData>
    <row r="1" spans="1:6" ht="18">
      <c r="A1" s="6" t="str">
        <f>'AI1vj'!A11</f>
        <v>A I 1 - vj 1/06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6" ht="18">
      <c r="A3" s="6"/>
      <c r="B3" s="19"/>
      <c r="C3" s="19"/>
      <c r="D3" s="19"/>
      <c r="E3" s="19"/>
      <c r="F3" s="19"/>
    </row>
    <row r="4" spans="1:6" ht="12.75">
      <c r="A4" s="9" t="str">
        <f>"2. Bevölkerung in Hamburg am "&amp;IF(Quartal=1,"31.03.",IF(Quartal=2,"30.06.",IF(Quartal=3,"30.09.",IF(Quartal=4,"31.12.",""))))&amp;Jahr+2000&amp;" nach Bezirken"</f>
        <v>2. Bevölkerung in Hamburg am 31.03.2006 nach Bezirken</v>
      </c>
      <c r="B4" s="7"/>
      <c r="C4" s="7"/>
      <c r="D4" s="7"/>
      <c r="E4" s="7"/>
      <c r="F4" s="7"/>
    </row>
    <row r="5" spans="1:6" ht="12.75">
      <c r="A5" s="6"/>
      <c r="B5" s="6"/>
      <c r="C5" s="6"/>
      <c r="D5" s="6"/>
      <c r="E5" s="6"/>
      <c r="F5" s="6"/>
    </row>
    <row r="6" spans="1:6" ht="25.5">
      <c r="A6" s="84" t="s">
        <v>131</v>
      </c>
      <c r="B6" s="16" t="s">
        <v>16</v>
      </c>
      <c r="C6" s="16" t="s">
        <v>17</v>
      </c>
      <c r="D6" s="16" t="s">
        <v>18</v>
      </c>
      <c r="E6" s="13" t="str">
        <f>"Veränderung gegenüber "&amp;IF(Quartal=1,"31.03.",IF(Quartal=2,"30.06.",IF(Quartal=3,"30.09.",IF(Quartal=4,"31.12.",""))))&amp;Jahr+1999</f>
        <v>Veränderung gegenüber 31.03.2005</v>
      </c>
      <c r="F6" s="14"/>
    </row>
    <row r="7" spans="1:6" ht="12.75">
      <c r="A7" s="20"/>
      <c r="B7" s="11"/>
      <c r="C7" s="11"/>
      <c r="D7" s="11"/>
      <c r="E7" s="15" t="s">
        <v>20</v>
      </c>
      <c r="F7" s="10" t="s">
        <v>21</v>
      </c>
    </row>
    <row r="8" spans="1:6" ht="12.75">
      <c r="A8" s="12" t="s">
        <v>123</v>
      </c>
      <c r="B8" s="98">
        <f>C8+D8</f>
        <v>238734</v>
      </c>
      <c r="C8" s="25">
        <v>125545</v>
      </c>
      <c r="D8" s="25">
        <v>113189</v>
      </c>
      <c r="E8" s="105">
        <v>3544</v>
      </c>
      <c r="F8" s="100">
        <f>E8*100/B8</f>
        <v>1.4844973904010321</v>
      </c>
    </row>
    <row r="9" spans="1:6" ht="12.75">
      <c r="A9" s="12" t="s">
        <v>124</v>
      </c>
      <c r="B9" s="98">
        <f aca="true" t="shared" si="0" ref="B9:B15">C9+D9</f>
        <v>247217</v>
      </c>
      <c r="C9" s="25">
        <v>120450</v>
      </c>
      <c r="D9" s="25">
        <v>126767</v>
      </c>
      <c r="E9" s="105">
        <v>1626</v>
      </c>
      <c r="F9" s="100">
        <f aca="true" t="shared" si="1" ref="F9:F15">E9*100/B9</f>
        <v>0.6577217586169236</v>
      </c>
    </row>
    <row r="10" spans="1:6" ht="12.75">
      <c r="A10" s="12" t="s">
        <v>125</v>
      </c>
      <c r="B10" s="98">
        <f t="shared" si="0"/>
        <v>248655</v>
      </c>
      <c r="C10" s="25">
        <v>117760</v>
      </c>
      <c r="D10" s="25">
        <v>130895</v>
      </c>
      <c r="E10" s="105">
        <v>1015</v>
      </c>
      <c r="F10" s="100">
        <f t="shared" si="1"/>
        <v>0.40819609499105186</v>
      </c>
    </row>
    <row r="11" spans="1:6" ht="12.75">
      <c r="A11" s="12" t="s">
        <v>126</v>
      </c>
      <c r="B11" s="98">
        <f t="shared" si="0"/>
        <v>283869</v>
      </c>
      <c r="C11" s="25">
        <v>134474</v>
      </c>
      <c r="D11" s="25">
        <v>149395</v>
      </c>
      <c r="E11" s="105">
        <v>1170</v>
      </c>
      <c r="F11" s="100">
        <f t="shared" si="1"/>
        <v>0.4121619479407755</v>
      </c>
    </row>
    <row r="12" spans="1:6" ht="12.75">
      <c r="A12" s="12" t="s">
        <v>127</v>
      </c>
      <c r="B12" s="98">
        <f t="shared" si="0"/>
        <v>408214</v>
      </c>
      <c r="C12" s="25">
        <v>194489</v>
      </c>
      <c r="D12" s="25">
        <v>213725</v>
      </c>
      <c r="E12" s="105">
        <v>1048</v>
      </c>
      <c r="F12" s="100">
        <f t="shared" si="1"/>
        <v>0.2567280886985748</v>
      </c>
    </row>
    <row r="13" spans="1:6" ht="12.75">
      <c r="A13" s="12" t="s">
        <v>128</v>
      </c>
      <c r="B13" s="98">
        <f t="shared" si="0"/>
        <v>118905</v>
      </c>
      <c r="C13" s="25">
        <v>57945</v>
      </c>
      <c r="D13" s="25">
        <v>60960</v>
      </c>
      <c r="E13" s="105">
        <v>-73</v>
      </c>
      <c r="F13" s="100">
        <f t="shared" si="1"/>
        <v>-0.06139354947226778</v>
      </c>
    </row>
    <row r="14" spans="1:6" ht="12.75">
      <c r="A14" s="12" t="s">
        <v>129</v>
      </c>
      <c r="B14" s="98">
        <f t="shared" si="0"/>
        <v>200282</v>
      </c>
      <c r="C14" s="25">
        <v>100190</v>
      </c>
      <c r="D14" s="25">
        <v>100092</v>
      </c>
      <c r="E14" s="105">
        <v>794</v>
      </c>
      <c r="F14" s="100">
        <f t="shared" si="1"/>
        <v>0.3964410181643882</v>
      </c>
    </row>
    <row r="15" spans="1:6" ht="12.75">
      <c r="A15" s="17" t="s">
        <v>130</v>
      </c>
      <c r="B15" s="99">
        <f t="shared" si="0"/>
        <v>1745876</v>
      </c>
      <c r="C15" s="26">
        <v>850853</v>
      </c>
      <c r="D15" s="26">
        <v>895023</v>
      </c>
      <c r="E15" s="106">
        <v>9124</v>
      </c>
      <c r="F15" s="101">
        <f t="shared" si="1"/>
        <v>0.5226029798221637</v>
      </c>
    </row>
    <row r="16" spans="1:6" ht="12.75">
      <c r="A16" s="6"/>
      <c r="B16" s="6"/>
      <c r="C16" s="6"/>
      <c r="D16" s="6"/>
      <c r="E16" s="6"/>
      <c r="F16" s="6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94" r:id="rId1"/>
  <headerFooter alignWithMargins="0">
    <oddHeader>&amp;C&amp;F&amp;R&amp;D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1">
      <selection activeCell="A1" sqref="A1"/>
    </sheetView>
  </sheetViews>
  <sheetFormatPr defaultColWidth="11.421875" defaultRowHeight="12.75"/>
  <cols>
    <col min="1" max="1" width="22.57421875" style="41" bestFit="1" customWidth="1"/>
    <col min="2" max="16384" width="11.421875" style="41" customWidth="1"/>
  </cols>
  <sheetData>
    <row r="1" spans="1:9" ht="18">
      <c r="A1" s="1" t="str">
        <f>'AI1vj'!A11</f>
        <v>A I 1 - vj 1/06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9"/>
      <c r="C2" s="19"/>
      <c r="D2" s="19"/>
      <c r="E2" s="19"/>
      <c r="F2" s="19"/>
      <c r="G2" s="19"/>
      <c r="H2" s="19"/>
      <c r="I2" s="19"/>
    </row>
    <row r="3" spans="1:9" ht="18" customHeight="1">
      <c r="A3" s="40" t="s">
        <v>134</v>
      </c>
      <c r="B3" s="40"/>
      <c r="C3" s="40"/>
      <c r="D3" s="40"/>
      <c r="E3" s="40"/>
      <c r="F3" s="40"/>
      <c r="G3" s="40"/>
      <c r="H3" s="40"/>
      <c r="I3" s="40"/>
    </row>
    <row r="4" spans="1:9" ht="18">
      <c r="A4" s="78" t="str">
        <f>'AI1vj'!A13</f>
        <v>im 1. Vierteljahr 2006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tr">
        <f>"3. Bevölkerungsentwicklung in Schleswig-Holstein "&amp;A4</f>
        <v>3. Bevölkerungsentwicklung in Schleswig-Holstein im 1. Vierteljahr 2006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73"/>
      <c r="B8" s="75"/>
      <c r="C8" s="75"/>
      <c r="D8" s="75"/>
      <c r="E8" s="3" t="str">
        <f>B9&amp;" bis "&amp;D9</f>
        <v>Januar bis März</v>
      </c>
      <c r="F8" s="3"/>
      <c r="G8" s="3"/>
      <c r="H8" s="3"/>
      <c r="I8" s="3"/>
    </row>
    <row r="9" spans="1:9" ht="25.5">
      <c r="A9" s="38"/>
      <c r="B9" s="76" t="str">
        <f>IF(Quartal=1,"Januar",IF(Quartal=2,"April",IF(Quartal=3,"Juli",IF(Quartal=4,"Oktober",""))))</f>
        <v>Januar</v>
      </c>
      <c r="C9" s="76" t="str">
        <f>IF(Quartal=1,"Februar",IF(Quartal=2,"Mai",IF(Quartal=3,"August",IF(Quartal=4,"November",""))))</f>
        <v>Februar</v>
      </c>
      <c r="D9" s="76" t="str">
        <f>IF(Quartal=1,"März",IF(Quartal=2,"Juni",IF(Quartal=3,"September",IF(Quartal=4,"Dezember",""))))</f>
        <v>März</v>
      </c>
      <c r="E9" s="71" t="s">
        <v>0</v>
      </c>
      <c r="F9" s="71" t="s">
        <v>1</v>
      </c>
      <c r="G9" s="74" t="s">
        <v>2</v>
      </c>
      <c r="H9" s="74" t="s">
        <v>121</v>
      </c>
      <c r="I9" s="72" t="s">
        <v>122</v>
      </c>
    </row>
    <row r="10" spans="1:9" ht="12.75">
      <c r="A10" s="4" t="s">
        <v>3</v>
      </c>
      <c r="B10" s="37">
        <v>2832950</v>
      </c>
      <c r="C10" s="37">
        <v>2832298</v>
      </c>
      <c r="D10" s="37">
        <v>2831894</v>
      </c>
      <c r="E10" s="37">
        <v>2832950</v>
      </c>
      <c r="F10" s="37">
        <v>1385285</v>
      </c>
      <c r="G10" s="37">
        <v>1447665</v>
      </c>
      <c r="H10" s="37">
        <v>2680384</v>
      </c>
      <c r="I10" s="37">
        <v>152566</v>
      </c>
    </row>
    <row r="11" spans="1:9" ht="12.75">
      <c r="A11" s="4" t="s">
        <v>4</v>
      </c>
      <c r="B11" s="37">
        <v>1469</v>
      </c>
      <c r="C11" s="37">
        <v>1699</v>
      </c>
      <c r="D11" s="37">
        <v>1919</v>
      </c>
      <c r="E11" s="37">
        <v>5087</v>
      </c>
      <c r="F11" s="37">
        <v>2633</v>
      </c>
      <c r="G11" s="37">
        <v>2454</v>
      </c>
      <c r="H11" s="37">
        <v>4971</v>
      </c>
      <c r="I11" s="37">
        <v>116</v>
      </c>
    </row>
    <row r="12" spans="1:9" ht="12.75">
      <c r="A12" s="4" t="s">
        <v>5</v>
      </c>
      <c r="B12" s="37">
        <v>2338</v>
      </c>
      <c r="C12" s="37">
        <v>2435</v>
      </c>
      <c r="D12" s="37">
        <v>2705</v>
      </c>
      <c r="E12" s="37">
        <v>7478</v>
      </c>
      <c r="F12" s="37">
        <v>3410</v>
      </c>
      <c r="G12" s="37">
        <v>4068</v>
      </c>
      <c r="H12" s="37">
        <v>7377</v>
      </c>
      <c r="I12" s="37">
        <v>101</v>
      </c>
    </row>
    <row r="13" spans="1:9" ht="12.75">
      <c r="A13" s="4" t="s">
        <v>6</v>
      </c>
      <c r="B13" s="97">
        <f>B11-B12</f>
        <v>-869</v>
      </c>
      <c r="C13" s="97">
        <f aca="true" t="shared" si="0" ref="C13:I13">C11-C12</f>
        <v>-736</v>
      </c>
      <c r="D13" s="97">
        <f t="shared" si="0"/>
        <v>-786</v>
      </c>
      <c r="E13" s="97">
        <f t="shared" si="0"/>
        <v>-2391</v>
      </c>
      <c r="F13" s="97">
        <f>F11-F12</f>
        <v>-777</v>
      </c>
      <c r="G13" s="97">
        <f>G11-G12</f>
        <v>-1614</v>
      </c>
      <c r="H13" s="97">
        <f t="shared" si="0"/>
        <v>-2406</v>
      </c>
      <c r="I13" s="97">
        <f t="shared" si="0"/>
        <v>15</v>
      </c>
    </row>
    <row r="14" spans="1:9" ht="12.75">
      <c r="A14" s="4" t="s">
        <v>7</v>
      </c>
      <c r="B14" s="96">
        <v>15284</v>
      </c>
      <c r="C14" s="96">
        <v>13529</v>
      </c>
      <c r="D14" s="96">
        <v>15053</v>
      </c>
      <c r="E14" s="37">
        <v>43866</v>
      </c>
      <c r="F14" s="96">
        <v>22582</v>
      </c>
      <c r="G14" s="96">
        <v>21284</v>
      </c>
      <c r="H14" s="96">
        <v>38520</v>
      </c>
      <c r="I14" s="96">
        <v>5346</v>
      </c>
    </row>
    <row r="15" spans="1:9" ht="12.75">
      <c r="A15" s="4" t="s">
        <v>8</v>
      </c>
      <c r="B15" s="96">
        <v>15073</v>
      </c>
      <c r="C15" s="96">
        <v>13205</v>
      </c>
      <c r="D15" s="96">
        <v>14837</v>
      </c>
      <c r="E15" s="37">
        <v>43115</v>
      </c>
      <c r="F15" s="96">
        <v>22342</v>
      </c>
      <c r="G15" s="96">
        <v>20773</v>
      </c>
      <c r="H15" s="96">
        <v>37664</v>
      </c>
      <c r="I15" s="96">
        <v>5451</v>
      </c>
    </row>
    <row r="16" spans="1:9" ht="12.75">
      <c r="A16" s="4" t="s">
        <v>6</v>
      </c>
      <c r="B16" s="97">
        <f aca="true" t="shared" si="1" ref="B16:I16">B14-B15</f>
        <v>211</v>
      </c>
      <c r="C16" s="97">
        <f t="shared" si="1"/>
        <v>324</v>
      </c>
      <c r="D16" s="97">
        <f t="shared" si="1"/>
        <v>216</v>
      </c>
      <c r="E16" s="97">
        <f t="shared" si="1"/>
        <v>751</v>
      </c>
      <c r="F16" s="97">
        <f t="shared" si="1"/>
        <v>240</v>
      </c>
      <c r="G16" s="97">
        <f t="shared" si="1"/>
        <v>511</v>
      </c>
      <c r="H16" s="97">
        <f t="shared" si="1"/>
        <v>856</v>
      </c>
      <c r="I16" s="97">
        <f t="shared" si="1"/>
        <v>-105</v>
      </c>
    </row>
    <row r="17" spans="1:9" ht="12.75">
      <c r="A17" s="4" t="s">
        <v>138</v>
      </c>
      <c r="B17" s="37">
        <v>6</v>
      </c>
      <c r="C17" s="95">
        <v>8</v>
      </c>
      <c r="D17" s="95">
        <v>1</v>
      </c>
      <c r="E17" s="37">
        <v>15</v>
      </c>
      <c r="F17" s="95">
        <v>6</v>
      </c>
      <c r="G17" s="37">
        <v>9</v>
      </c>
      <c r="H17" s="37">
        <v>868</v>
      </c>
      <c r="I17" s="37">
        <v>-853</v>
      </c>
    </row>
    <row r="18" spans="1:10" ht="12.75">
      <c r="A18" s="4" t="s">
        <v>9</v>
      </c>
      <c r="B18" s="97">
        <f>B13+B16+B17</f>
        <v>-652</v>
      </c>
      <c r="C18" s="97">
        <f aca="true" t="shared" si="2" ref="C18:I18">C13+C16+C17</f>
        <v>-404</v>
      </c>
      <c r="D18" s="97">
        <f t="shared" si="2"/>
        <v>-569</v>
      </c>
      <c r="E18" s="97">
        <f t="shared" si="2"/>
        <v>-1625</v>
      </c>
      <c r="F18" s="97">
        <f t="shared" si="2"/>
        <v>-531</v>
      </c>
      <c r="G18" s="97">
        <f t="shared" si="2"/>
        <v>-1094</v>
      </c>
      <c r="H18" s="97">
        <f t="shared" si="2"/>
        <v>-682</v>
      </c>
      <c r="I18" s="97">
        <f t="shared" si="2"/>
        <v>-943</v>
      </c>
      <c r="J18" s="79"/>
    </row>
    <row r="19" spans="1:9" ht="12.75">
      <c r="A19" s="4" t="s">
        <v>10</v>
      </c>
      <c r="B19" s="97">
        <f>B10+B18</f>
        <v>2832298</v>
      </c>
      <c r="C19" s="97">
        <f aca="true" t="shared" si="3" ref="C19:I19">C10+C18</f>
        <v>2831894</v>
      </c>
      <c r="D19" s="97">
        <f t="shared" si="3"/>
        <v>2831325</v>
      </c>
      <c r="E19" s="97">
        <f t="shared" si="3"/>
        <v>2831325</v>
      </c>
      <c r="F19" s="97">
        <f t="shared" si="3"/>
        <v>1384754</v>
      </c>
      <c r="G19" s="97">
        <f t="shared" si="3"/>
        <v>1446571</v>
      </c>
      <c r="H19" s="97">
        <f t="shared" si="3"/>
        <v>2679702</v>
      </c>
      <c r="I19" s="97">
        <f t="shared" si="3"/>
        <v>151623</v>
      </c>
    </row>
    <row r="20" spans="1:9" ht="12.75">
      <c r="A20" s="38"/>
      <c r="B20" s="5"/>
      <c r="C20" s="5"/>
      <c r="D20" s="5"/>
      <c r="E20" s="5"/>
      <c r="F20" s="5"/>
      <c r="G20" s="5"/>
      <c r="H20" s="5"/>
      <c r="I20" s="5"/>
    </row>
    <row r="21" spans="1:9" ht="12.75">
      <c r="A21" s="70" t="s">
        <v>11</v>
      </c>
      <c r="B21" s="27"/>
      <c r="C21" s="27"/>
      <c r="D21" s="27"/>
      <c r="E21" s="27"/>
      <c r="F21" s="27"/>
      <c r="G21" s="27"/>
      <c r="H21" s="27"/>
      <c r="I21" s="27"/>
    </row>
    <row r="22" spans="1:9" ht="12.75">
      <c r="A22" s="70" t="s">
        <v>137</v>
      </c>
      <c r="B22" s="27"/>
      <c r="C22" s="27"/>
      <c r="D22" s="27"/>
      <c r="E22" s="27"/>
      <c r="F22" s="27"/>
      <c r="G22" s="27"/>
      <c r="H22" s="27"/>
      <c r="I22" s="27"/>
    </row>
  </sheetData>
  <sheetProtection password="C440" sheet="1" objects="1" scenarios="1"/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6" r:id="rId1"/>
  <headerFooter alignWithMargins="0">
    <oddHeader>&amp;C&amp;F&amp;R&amp;D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 topLeftCell="A1">
      <selection activeCell="A1" sqref="A1"/>
    </sheetView>
  </sheetViews>
  <sheetFormatPr defaultColWidth="11.421875" defaultRowHeight="12.75"/>
  <cols>
    <col min="1" max="1" width="28.57421875" style="41" customWidth="1"/>
    <col min="2" max="5" width="15.7109375" style="41" customWidth="1"/>
    <col min="6" max="6" width="11.8515625" style="41" customWidth="1"/>
    <col min="7" max="16384" width="11.421875" style="41" customWidth="1"/>
  </cols>
  <sheetData>
    <row r="1" spans="1:6" ht="18">
      <c r="A1" s="6" t="str">
        <f>'AI1vj'!A11</f>
        <v>A I 1 - vj 1/06</v>
      </c>
      <c r="B1" s="103"/>
      <c r="C1" s="102"/>
      <c r="D1" s="102"/>
      <c r="E1" s="102"/>
      <c r="F1" s="102"/>
    </row>
    <row r="2" spans="1:6" ht="14.25" customHeight="1">
      <c r="A2" s="6"/>
      <c r="B2" s="2"/>
      <c r="C2" s="19"/>
      <c r="D2" s="19"/>
      <c r="E2" s="19"/>
      <c r="F2" s="19"/>
    </row>
    <row r="3" spans="1:6" ht="9" customHeight="1">
      <c r="A3" s="6"/>
      <c r="B3" s="19"/>
      <c r="C3" s="19"/>
      <c r="D3" s="19"/>
      <c r="E3" s="19"/>
      <c r="F3" s="19"/>
    </row>
    <row r="4" spans="1:6" ht="12" customHeight="1">
      <c r="A4" s="9" t="str">
        <f>"4. Bevölkerung in Schleswig-Holstein am "&amp;IF(Quartal=1,"31.03.",IF(Quartal=2,"30.06.",IF(Quartal=3,"30.09.",IF(Quartal=4,"31.12.",""))))&amp;Jahr+2000&amp;" nach Kreisen"</f>
        <v>4. Bevölkerung in Schleswig-Holstein am 31.03.2006 nach Kreisen</v>
      </c>
      <c r="B4" s="7"/>
      <c r="C4" s="7"/>
      <c r="D4" s="7"/>
      <c r="E4" s="7"/>
      <c r="F4" s="7"/>
    </row>
    <row r="5" spans="1:6" ht="10.5" customHeight="1">
      <c r="A5" s="6"/>
      <c r="B5" s="6"/>
      <c r="C5" s="6"/>
      <c r="D5" s="6"/>
      <c r="E5" s="6"/>
      <c r="F5" s="6"/>
    </row>
    <row r="6" spans="1:6" ht="25.5">
      <c r="A6" s="21" t="s">
        <v>15</v>
      </c>
      <c r="B6" s="16" t="s">
        <v>16</v>
      </c>
      <c r="C6" s="16" t="s">
        <v>17</v>
      </c>
      <c r="D6" s="16" t="s">
        <v>18</v>
      </c>
      <c r="E6" s="13" t="str">
        <f>"Veränderung gegenüber "&amp;IF(Quartal=1,"31.03.",IF(Quartal=2,"30.06.",IF(Quartal=3,"30.09.",IF(Quartal=4,"31.12.",""))))&amp;Jahr+1999&amp;" a"</f>
        <v>Veränderung gegenüber 31.03.2005 a</v>
      </c>
      <c r="F6" s="14"/>
    </row>
    <row r="7" spans="1:6" ht="12.75">
      <c r="A7" s="20" t="s">
        <v>19</v>
      </c>
      <c r="B7" s="11"/>
      <c r="C7" s="11"/>
      <c r="D7" s="11"/>
      <c r="E7" s="15" t="s">
        <v>20</v>
      </c>
      <c r="F7" s="10" t="s">
        <v>21</v>
      </c>
    </row>
    <row r="8" spans="1:6" ht="12.75">
      <c r="A8" s="12" t="s">
        <v>22</v>
      </c>
      <c r="B8" s="98">
        <f>C8+D8</f>
        <v>86325</v>
      </c>
      <c r="C8" s="25">
        <v>42190</v>
      </c>
      <c r="D8" s="25">
        <v>44135</v>
      </c>
      <c r="E8" s="105">
        <v>370</v>
      </c>
      <c r="F8" s="100">
        <f>E8*100/B8</f>
        <v>0.4286128004633652</v>
      </c>
    </row>
    <row r="9" spans="1:6" ht="12.75">
      <c r="A9" s="12" t="s">
        <v>23</v>
      </c>
      <c r="B9" s="98">
        <f aca="true" t="shared" si="0" ref="B9:B23">C9+D9</f>
        <v>234226</v>
      </c>
      <c r="C9" s="25">
        <v>114119</v>
      </c>
      <c r="D9" s="25">
        <v>120107</v>
      </c>
      <c r="E9" s="105">
        <v>1077</v>
      </c>
      <c r="F9" s="100">
        <f aca="true" t="shared" si="1" ref="F9:F23">E9*100/B9</f>
        <v>0.4598123180176411</v>
      </c>
    </row>
    <row r="10" spans="1:6" ht="12.75">
      <c r="A10" s="12" t="s">
        <v>24</v>
      </c>
      <c r="B10" s="98">
        <f t="shared" si="0"/>
        <v>211358</v>
      </c>
      <c r="C10" s="25">
        <v>100479</v>
      </c>
      <c r="D10" s="25">
        <v>110879</v>
      </c>
      <c r="E10" s="105">
        <v>-482</v>
      </c>
      <c r="F10" s="100">
        <f t="shared" si="1"/>
        <v>-0.22804909206180982</v>
      </c>
    </row>
    <row r="11" spans="1:6" ht="12.75">
      <c r="A11" s="12" t="s">
        <v>25</v>
      </c>
      <c r="B11" s="98">
        <f t="shared" si="0"/>
        <v>78101</v>
      </c>
      <c r="C11" s="25">
        <v>38111</v>
      </c>
      <c r="D11" s="25">
        <v>39990</v>
      </c>
      <c r="E11" s="105">
        <v>-407</v>
      </c>
      <c r="F11" s="100">
        <f t="shared" si="1"/>
        <v>-0.5211200880910616</v>
      </c>
    </row>
    <row r="12" spans="1:6" ht="12.75">
      <c r="A12" s="12" t="s">
        <v>26</v>
      </c>
      <c r="B12" s="98">
        <f t="shared" si="0"/>
        <v>137151</v>
      </c>
      <c r="C12" s="25">
        <v>67349</v>
      </c>
      <c r="D12" s="25">
        <v>69802</v>
      </c>
      <c r="E12" s="105">
        <v>-270</v>
      </c>
      <c r="F12" s="100">
        <f t="shared" si="1"/>
        <v>-0.19686331124089507</v>
      </c>
    </row>
    <row r="13" spans="1:6" ht="12.75">
      <c r="A13" s="12" t="s">
        <v>27</v>
      </c>
      <c r="B13" s="98">
        <f t="shared" si="0"/>
        <v>186443</v>
      </c>
      <c r="C13" s="25">
        <v>90718</v>
      </c>
      <c r="D13" s="25">
        <v>95725</v>
      </c>
      <c r="E13" s="105">
        <v>527</v>
      </c>
      <c r="F13" s="100">
        <f t="shared" si="1"/>
        <v>0.28266011596037394</v>
      </c>
    </row>
    <row r="14" spans="1:6" ht="12.75">
      <c r="A14" s="12" t="s">
        <v>28</v>
      </c>
      <c r="B14" s="98">
        <f t="shared" si="0"/>
        <v>166816</v>
      </c>
      <c r="C14" s="25">
        <v>81563</v>
      </c>
      <c r="D14" s="25">
        <v>85253</v>
      </c>
      <c r="E14" s="105">
        <v>162</v>
      </c>
      <c r="F14" s="100">
        <f t="shared" si="1"/>
        <v>0.09711298676385959</v>
      </c>
    </row>
    <row r="15" spans="1:6" ht="12.75">
      <c r="A15" s="12" t="s">
        <v>29</v>
      </c>
      <c r="B15" s="98">
        <f t="shared" si="0"/>
        <v>205893</v>
      </c>
      <c r="C15" s="25">
        <v>99453</v>
      </c>
      <c r="D15" s="25">
        <v>106440</v>
      </c>
      <c r="E15" s="105">
        <v>296</v>
      </c>
      <c r="F15" s="100">
        <f t="shared" si="1"/>
        <v>0.1437639939191716</v>
      </c>
    </row>
    <row r="16" spans="1:6" ht="12.75">
      <c r="A16" s="12" t="s">
        <v>30</v>
      </c>
      <c r="B16" s="98">
        <f t="shared" si="0"/>
        <v>299310</v>
      </c>
      <c r="C16" s="25">
        <v>146637</v>
      </c>
      <c r="D16" s="25">
        <v>152673</v>
      </c>
      <c r="E16" s="105">
        <v>1111</v>
      </c>
      <c r="F16" s="100">
        <f t="shared" si="1"/>
        <v>0.3711870635795663</v>
      </c>
    </row>
    <row r="17" spans="1:6" ht="12.75">
      <c r="A17" s="12" t="s">
        <v>31</v>
      </c>
      <c r="B17" s="98">
        <f t="shared" si="0"/>
        <v>135590</v>
      </c>
      <c r="C17" s="25">
        <v>68019</v>
      </c>
      <c r="D17" s="25">
        <v>67571</v>
      </c>
      <c r="E17" s="105">
        <v>121</v>
      </c>
      <c r="F17" s="100">
        <f t="shared" si="1"/>
        <v>0.08923961944096172</v>
      </c>
    </row>
    <row r="18" spans="1:6" ht="12.75">
      <c r="A18" s="12" t="s">
        <v>32</v>
      </c>
      <c r="B18" s="98">
        <f t="shared" si="0"/>
        <v>272832</v>
      </c>
      <c r="C18" s="25">
        <v>134477</v>
      </c>
      <c r="D18" s="25">
        <v>138355</v>
      </c>
      <c r="E18" s="105">
        <v>-149</v>
      </c>
      <c r="F18" s="100">
        <f t="shared" si="1"/>
        <v>-0.05461236218625381</v>
      </c>
    </row>
    <row r="19" spans="1:6" ht="12.75">
      <c r="A19" s="12" t="s">
        <v>33</v>
      </c>
      <c r="B19" s="98">
        <f t="shared" si="0"/>
        <v>199394</v>
      </c>
      <c r="C19" s="25">
        <v>98931</v>
      </c>
      <c r="D19" s="25">
        <v>100463</v>
      </c>
      <c r="E19" s="105">
        <v>-354</v>
      </c>
      <c r="F19" s="100">
        <f t="shared" si="1"/>
        <v>-0.17753793995807296</v>
      </c>
    </row>
    <row r="20" spans="1:6" ht="12.75">
      <c r="A20" s="12" t="s">
        <v>34</v>
      </c>
      <c r="B20" s="98">
        <f t="shared" si="0"/>
        <v>257029</v>
      </c>
      <c r="C20" s="25">
        <v>126024</v>
      </c>
      <c r="D20" s="25">
        <v>131005</v>
      </c>
      <c r="E20" s="105">
        <v>895</v>
      </c>
      <c r="F20" s="100">
        <f t="shared" si="1"/>
        <v>0.34820973508825853</v>
      </c>
    </row>
    <row r="21" spans="1:6" ht="12.75">
      <c r="A21" s="12" t="s">
        <v>35</v>
      </c>
      <c r="B21" s="98">
        <f t="shared" si="0"/>
        <v>136416</v>
      </c>
      <c r="C21" s="25">
        <v>67457</v>
      </c>
      <c r="D21" s="25">
        <v>68959</v>
      </c>
      <c r="E21" s="105">
        <v>-354</v>
      </c>
      <c r="F21" s="100">
        <f t="shared" si="1"/>
        <v>-0.2595003518648839</v>
      </c>
    </row>
    <row r="22" spans="1:6" ht="12.75">
      <c r="A22" s="12" t="s">
        <v>36</v>
      </c>
      <c r="B22" s="98">
        <f t="shared" si="0"/>
        <v>224441</v>
      </c>
      <c r="C22" s="25">
        <v>109227</v>
      </c>
      <c r="D22" s="25">
        <v>115214</v>
      </c>
      <c r="E22" s="105">
        <v>885</v>
      </c>
      <c r="F22" s="100">
        <f t="shared" si="1"/>
        <v>0.39431298203091236</v>
      </c>
    </row>
    <row r="23" spans="1:6" ht="12.75">
      <c r="A23" s="89" t="s">
        <v>133</v>
      </c>
      <c r="B23" s="99">
        <f t="shared" si="0"/>
        <v>2831325</v>
      </c>
      <c r="C23" s="104">
        <v>1384754</v>
      </c>
      <c r="D23" s="104">
        <v>1446571</v>
      </c>
      <c r="E23" s="106">
        <v>3428</v>
      </c>
      <c r="F23" s="101">
        <f t="shared" si="1"/>
        <v>0.12107405543341015</v>
      </c>
    </row>
    <row r="24" spans="1:6" ht="12.75">
      <c r="A24" s="6"/>
      <c r="B24" s="6"/>
      <c r="C24" s="6"/>
      <c r="D24" s="6"/>
      <c r="E24" s="6"/>
      <c r="F24" s="6"/>
    </row>
    <row r="25" spans="1:6" ht="12.75">
      <c r="A25" s="30" t="str">
        <f>"a  Gebietsstand "&amp;IF(Quartal=1,"31.03.",IF(Quartal=2,"30.06.",IF(Quartal=3,"30.09.",IF(Quartal=4,"31.12.",""))))&amp;Jahr+2000</f>
        <v>a  Gebietsstand 31.03.2006</v>
      </c>
      <c r="B25" s="7"/>
      <c r="C25" s="7"/>
      <c r="D25" s="7"/>
      <c r="E25" s="7"/>
      <c r="F25" s="7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84" r:id="rId1"/>
  <headerFooter alignWithMargins="0">
    <oddHeader>&amp;C&amp;F&amp;R&amp;D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0"/>
  <sheetViews>
    <sheetView workbookViewId="0" topLeftCell="A1">
      <selection activeCell="E11" sqref="E11"/>
    </sheetView>
  </sheetViews>
  <sheetFormatPr defaultColWidth="11.421875" defaultRowHeight="12.75"/>
  <cols>
    <col min="1" max="1" width="11.421875" style="24" customWidth="1"/>
    <col min="2" max="2" width="32.28125" style="24" customWidth="1"/>
    <col min="3" max="3" width="24.140625" style="24" customWidth="1"/>
    <col min="4" max="4" width="19.7109375" style="24" customWidth="1"/>
    <col min="5" max="16384" width="11.421875" style="24" customWidth="1"/>
  </cols>
  <sheetData>
    <row r="1" spans="1:4" ht="12.75">
      <c r="A1" s="1" t="str">
        <f>'[1]AI1vj'!A11</f>
        <v>A I 1 - vj 1/06</v>
      </c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4" ht="27.75" customHeight="1">
      <c r="A4" s="77" t="str">
        <f>"5. Gemeinden mit einer Bevölkerung von 10 000 und mehr Personen in Schleswig-Holstein am "&amp;IF(Quartal=1,"31.12."&amp;Jahr+1999,IF(Quartal=2,"30.06."&amp;Jahr+2000,IF(Quartal=3,"30.06."&amp;Jahr+2000,IF(Quartal=4,"31.12."&amp;Jahr+2000,""))))</f>
        <v>5. Gemeinden mit einer Bevölkerung von 10 000 und mehr Personen in Schleswig-Holstein am 31.12.2005</v>
      </c>
      <c r="B4" s="2"/>
      <c r="C4" s="2"/>
      <c r="D4" s="2"/>
    </row>
    <row r="5" spans="1:4" ht="12.75">
      <c r="A5" s="1"/>
      <c r="B5" s="1"/>
      <c r="C5" s="1"/>
      <c r="D5" s="1"/>
    </row>
    <row r="6" spans="1:4" s="92" customFormat="1" ht="24.75" customHeight="1">
      <c r="A6" s="90" t="s">
        <v>38</v>
      </c>
      <c r="B6" s="71" t="s">
        <v>39</v>
      </c>
      <c r="C6" s="74" t="s">
        <v>19</v>
      </c>
      <c r="D6" s="91" t="s">
        <v>37</v>
      </c>
    </row>
    <row r="7" spans="1:4" ht="12.75">
      <c r="A7" s="36">
        <v>1</v>
      </c>
      <c r="B7" s="134" t="s">
        <v>47</v>
      </c>
      <c r="C7" s="36" t="s">
        <v>48</v>
      </c>
      <c r="D7" s="135">
        <v>234433</v>
      </c>
    </row>
    <row r="8" spans="1:4" ht="12.75">
      <c r="A8" s="36">
        <v>2</v>
      </c>
      <c r="B8" s="136" t="s">
        <v>49</v>
      </c>
      <c r="C8" s="36" t="s">
        <v>48</v>
      </c>
      <c r="D8" s="135">
        <v>211825</v>
      </c>
    </row>
    <row r="9" spans="1:4" ht="12.75">
      <c r="A9" s="36">
        <v>3</v>
      </c>
      <c r="B9" s="136" t="s">
        <v>50</v>
      </c>
      <c r="C9" s="36" t="s">
        <v>48</v>
      </c>
      <c r="D9" s="135">
        <v>86080</v>
      </c>
    </row>
    <row r="10" spans="1:4" ht="12.75">
      <c r="A10" s="36">
        <v>4</v>
      </c>
      <c r="B10" s="136" t="s">
        <v>51</v>
      </c>
      <c r="C10" s="36" t="s">
        <v>48</v>
      </c>
      <c r="D10" s="135">
        <v>78072</v>
      </c>
    </row>
    <row r="11" spans="1:4" ht="12.75">
      <c r="A11" s="36">
        <v>5</v>
      </c>
      <c r="B11" s="136" t="s">
        <v>52</v>
      </c>
      <c r="C11" s="36" t="s">
        <v>34</v>
      </c>
      <c r="D11" s="137">
        <v>71330</v>
      </c>
    </row>
    <row r="12" spans="1:4" ht="12.75">
      <c r="A12" s="36">
        <v>6</v>
      </c>
      <c r="B12" s="136" t="s">
        <v>53</v>
      </c>
      <c r="C12" s="36" t="s">
        <v>30</v>
      </c>
      <c r="D12" s="137">
        <v>48331</v>
      </c>
    </row>
    <row r="13" spans="1:4" ht="12.75">
      <c r="A13" s="36">
        <v>7</v>
      </c>
      <c r="B13" s="136" t="s">
        <v>54</v>
      </c>
      <c r="C13" s="36" t="s">
        <v>30</v>
      </c>
      <c r="D13" s="137">
        <v>41461</v>
      </c>
    </row>
    <row r="14" spans="1:4" ht="12.75">
      <c r="A14" s="36">
        <v>8</v>
      </c>
      <c r="B14" s="136" t="s">
        <v>55</v>
      </c>
      <c r="C14" s="36" t="s">
        <v>35</v>
      </c>
      <c r="D14" s="137">
        <v>33137</v>
      </c>
    </row>
    <row r="15" spans="1:4" ht="12.75">
      <c r="A15" s="36">
        <v>9</v>
      </c>
      <c r="B15" s="136" t="s">
        <v>56</v>
      </c>
      <c r="C15" s="36" t="s">
        <v>30</v>
      </c>
      <c r="D15" s="137">
        <v>32028</v>
      </c>
    </row>
    <row r="16" spans="1:4" ht="12.75">
      <c r="A16" s="36">
        <v>10</v>
      </c>
      <c r="B16" s="136" t="s">
        <v>57</v>
      </c>
      <c r="C16" s="36" t="s">
        <v>36</v>
      </c>
      <c r="D16" s="137">
        <v>30138</v>
      </c>
    </row>
    <row r="17" spans="1:4" ht="12.75">
      <c r="A17" s="36">
        <v>11</v>
      </c>
      <c r="B17" s="136" t="s">
        <v>58</v>
      </c>
      <c r="C17" s="36" t="s">
        <v>27</v>
      </c>
      <c r="D17" s="137">
        <v>29399</v>
      </c>
    </row>
    <row r="18" spans="1:4" ht="12.75">
      <c r="A18" s="36">
        <v>12</v>
      </c>
      <c r="B18" s="136" t="s">
        <v>59</v>
      </c>
      <c r="C18" s="36" t="s">
        <v>32</v>
      </c>
      <c r="D18" s="137">
        <v>28488</v>
      </c>
    </row>
    <row r="19" spans="1:4" ht="12.75">
      <c r="A19" s="36">
        <v>13</v>
      </c>
      <c r="B19" s="136" t="s">
        <v>60</v>
      </c>
      <c r="C19" s="36" t="s">
        <v>34</v>
      </c>
      <c r="D19" s="138">
        <v>26242</v>
      </c>
    </row>
    <row r="20" spans="1:4" ht="12.75">
      <c r="A20" s="36">
        <v>14</v>
      </c>
      <c r="B20" s="136" t="s">
        <v>61</v>
      </c>
      <c r="C20" s="24" t="s">
        <v>36</v>
      </c>
      <c r="D20" s="137">
        <v>25647</v>
      </c>
    </row>
    <row r="21" spans="1:4" ht="12.75">
      <c r="A21" s="36">
        <v>15</v>
      </c>
      <c r="B21" s="139" t="s">
        <v>140</v>
      </c>
      <c r="C21" s="36" t="s">
        <v>36</v>
      </c>
      <c r="D21" s="137">
        <v>24131</v>
      </c>
    </row>
    <row r="22" spans="1:4" ht="12.75">
      <c r="A22" s="36">
        <v>16</v>
      </c>
      <c r="B22" s="139" t="s">
        <v>62</v>
      </c>
      <c r="C22" s="36" t="s">
        <v>33</v>
      </c>
      <c r="D22" s="137">
        <v>24071</v>
      </c>
    </row>
    <row r="23" spans="1:4" ht="12.75">
      <c r="A23" s="36">
        <v>17</v>
      </c>
      <c r="B23" s="136" t="s">
        <v>63</v>
      </c>
      <c r="C23" s="36" t="s">
        <v>32</v>
      </c>
      <c r="D23" s="137">
        <v>23144</v>
      </c>
    </row>
    <row r="24" spans="1:4" ht="12.75">
      <c r="A24" s="36">
        <v>18</v>
      </c>
      <c r="B24" s="136" t="s">
        <v>64</v>
      </c>
      <c r="C24" s="36" t="s">
        <v>28</v>
      </c>
      <c r="D24" s="137">
        <v>20954</v>
      </c>
    </row>
    <row r="25" spans="1:4" ht="12.75">
      <c r="A25" s="36">
        <v>19</v>
      </c>
      <c r="B25" s="136" t="s">
        <v>65</v>
      </c>
      <c r="C25" s="36" t="s">
        <v>26</v>
      </c>
      <c r="D25" s="137">
        <v>20745</v>
      </c>
    </row>
    <row r="26" spans="1:4" ht="12.75">
      <c r="A26" s="36">
        <v>20</v>
      </c>
      <c r="B26" s="136" t="s">
        <v>66</v>
      </c>
      <c r="C26" s="36" t="s">
        <v>30</v>
      </c>
      <c r="D26" s="137">
        <v>20276</v>
      </c>
    </row>
    <row r="27" spans="1:4" ht="12.75">
      <c r="A27" s="36">
        <v>21</v>
      </c>
      <c r="B27" s="136" t="s">
        <v>67</v>
      </c>
      <c r="C27" s="36" t="s">
        <v>29</v>
      </c>
      <c r="D27" s="137">
        <v>19727</v>
      </c>
    </row>
    <row r="28" spans="1:4" ht="12.75">
      <c r="A28" s="36">
        <v>22</v>
      </c>
      <c r="B28" s="136" t="s">
        <v>68</v>
      </c>
      <c r="C28" s="36" t="s">
        <v>34</v>
      </c>
      <c r="D28" s="137">
        <v>19684</v>
      </c>
    </row>
    <row r="29" spans="1:4" ht="12.75">
      <c r="A29" s="36">
        <v>23</v>
      </c>
      <c r="B29" s="136" t="s">
        <v>69</v>
      </c>
      <c r="C29" s="36" t="s">
        <v>27</v>
      </c>
      <c r="D29" s="138">
        <v>18478</v>
      </c>
    </row>
    <row r="30" spans="1:4" ht="12.75">
      <c r="A30" s="36">
        <v>24</v>
      </c>
      <c r="B30" s="36" t="s">
        <v>71</v>
      </c>
      <c r="C30" s="36" t="s">
        <v>30</v>
      </c>
      <c r="D30" s="137">
        <v>17891</v>
      </c>
    </row>
    <row r="31" spans="1:4" ht="12.75">
      <c r="A31" s="36">
        <v>25</v>
      </c>
      <c r="B31" s="36" t="s">
        <v>70</v>
      </c>
      <c r="C31" s="36" t="s">
        <v>30</v>
      </c>
      <c r="D31" s="137">
        <v>17866</v>
      </c>
    </row>
    <row r="32" spans="1:4" ht="12.75">
      <c r="A32" s="36">
        <v>26</v>
      </c>
      <c r="B32" s="136" t="s">
        <v>72</v>
      </c>
      <c r="C32" s="36" t="s">
        <v>29</v>
      </c>
      <c r="D32" s="138">
        <v>17175</v>
      </c>
    </row>
    <row r="33" spans="1:4" ht="12.75">
      <c r="A33" s="36">
        <v>27</v>
      </c>
      <c r="B33" s="136" t="s">
        <v>74</v>
      </c>
      <c r="C33" s="36" t="s">
        <v>29</v>
      </c>
      <c r="D33" s="137">
        <v>16541</v>
      </c>
    </row>
    <row r="34" spans="1:4" ht="12.75">
      <c r="A34" s="36">
        <v>28</v>
      </c>
      <c r="B34" s="136" t="s">
        <v>73</v>
      </c>
      <c r="C34" s="36" t="s">
        <v>29</v>
      </c>
      <c r="D34" s="137">
        <v>16437</v>
      </c>
    </row>
    <row r="35" spans="1:4" ht="12.75">
      <c r="A35" s="36">
        <v>29</v>
      </c>
      <c r="B35" s="136" t="s">
        <v>77</v>
      </c>
      <c r="C35" s="36" t="s">
        <v>30</v>
      </c>
      <c r="D35" s="137">
        <v>16312</v>
      </c>
    </row>
    <row r="36" spans="1:4" ht="12.75">
      <c r="A36" s="36">
        <v>30</v>
      </c>
      <c r="B36" s="136" t="s">
        <v>76</v>
      </c>
      <c r="C36" s="36" t="s">
        <v>36</v>
      </c>
      <c r="D36" s="137">
        <v>16037</v>
      </c>
    </row>
    <row r="37" spans="1:4" ht="12.75">
      <c r="A37" s="36">
        <v>31</v>
      </c>
      <c r="B37" s="136" t="s">
        <v>75</v>
      </c>
      <c r="C37" s="36" t="s">
        <v>34</v>
      </c>
      <c r="D37" s="138">
        <v>15918</v>
      </c>
    </row>
    <row r="38" spans="1:4" ht="12.75">
      <c r="A38" s="36">
        <v>32</v>
      </c>
      <c r="B38" s="136" t="s">
        <v>78</v>
      </c>
      <c r="C38" s="36" t="s">
        <v>31</v>
      </c>
      <c r="D38" s="137">
        <v>15827</v>
      </c>
    </row>
    <row r="39" spans="1:4" ht="12.75">
      <c r="A39" s="36">
        <v>33</v>
      </c>
      <c r="B39" s="139" t="s">
        <v>141</v>
      </c>
      <c r="C39" s="36" t="s">
        <v>29</v>
      </c>
      <c r="D39" s="137">
        <v>15821</v>
      </c>
    </row>
    <row r="40" spans="1:4" ht="12.75">
      <c r="A40" s="36">
        <v>34</v>
      </c>
      <c r="B40" s="136" t="s">
        <v>79</v>
      </c>
      <c r="C40" s="36" t="s">
        <v>27</v>
      </c>
      <c r="D40" s="138">
        <v>14906</v>
      </c>
    </row>
    <row r="41" spans="1:4" ht="12.75">
      <c r="A41" s="36">
        <v>35</v>
      </c>
      <c r="B41" s="136" t="s">
        <v>80</v>
      </c>
      <c r="C41" s="36" t="s">
        <v>36</v>
      </c>
      <c r="D41" s="137">
        <v>14052</v>
      </c>
    </row>
    <row r="42" spans="1:4" ht="12.75">
      <c r="A42" s="36">
        <v>36</v>
      </c>
      <c r="B42" s="136" t="s">
        <v>82</v>
      </c>
      <c r="C42" s="36" t="s">
        <v>27</v>
      </c>
      <c r="D42" s="137">
        <v>13785</v>
      </c>
    </row>
    <row r="43" spans="1:4" ht="12.75">
      <c r="A43" s="36">
        <v>37</v>
      </c>
      <c r="B43" s="140" t="s">
        <v>142</v>
      </c>
      <c r="C43" s="36" t="s">
        <v>26</v>
      </c>
      <c r="D43" s="138">
        <v>13751</v>
      </c>
    </row>
    <row r="44" spans="1:4" ht="12.75">
      <c r="A44" s="36">
        <v>38</v>
      </c>
      <c r="B44" s="136" t="s">
        <v>81</v>
      </c>
      <c r="C44" s="36" t="s">
        <v>30</v>
      </c>
      <c r="D44" s="137">
        <v>13709</v>
      </c>
    </row>
    <row r="45" spans="1:4" ht="12.75">
      <c r="A45" s="36">
        <v>39</v>
      </c>
      <c r="B45" s="136" t="s">
        <v>83</v>
      </c>
      <c r="C45" s="36" t="s">
        <v>34</v>
      </c>
      <c r="D45" s="137">
        <v>13418</v>
      </c>
    </row>
    <row r="46" spans="1:4" ht="12.75">
      <c r="A46" s="36">
        <v>40</v>
      </c>
      <c r="B46" s="136" t="s">
        <v>84</v>
      </c>
      <c r="C46" s="36" t="s">
        <v>31</v>
      </c>
      <c r="D46" s="137">
        <v>12919</v>
      </c>
    </row>
    <row r="47" spans="1:4" ht="12.75">
      <c r="A47" s="36">
        <v>41</v>
      </c>
      <c r="B47" s="136" t="s">
        <v>85</v>
      </c>
      <c r="C47" s="36" t="s">
        <v>30</v>
      </c>
      <c r="D47" s="138">
        <v>12896</v>
      </c>
    </row>
    <row r="48" spans="1:4" ht="12.75">
      <c r="A48" s="36">
        <v>42</v>
      </c>
      <c r="B48" s="136" t="s">
        <v>86</v>
      </c>
      <c r="C48" s="36" t="s">
        <v>29</v>
      </c>
      <c r="D48" s="137">
        <v>12894</v>
      </c>
    </row>
    <row r="49" spans="1:4" ht="12.75">
      <c r="A49" s="36">
        <v>43</v>
      </c>
      <c r="B49" s="136" t="s">
        <v>87</v>
      </c>
      <c r="C49" s="36" t="s">
        <v>36</v>
      </c>
      <c r="D49" s="137">
        <v>12432</v>
      </c>
    </row>
    <row r="50" spans="1:4" ht="12.75">
      <c r="A50" s="36">
        <v>44</v>
      </c>
      <c r="B50" s="136" t="s">
        <v>91</v>
      </c>
      <c r="C50" s="36" t="s">
        <v>29</v>
      </c>
      <c r="D50" s="138">
        <v>11987</v>
      </c>
    </row>
    <row r="51" spans="1:4" ht="12.75">
      <c r="A51" s="36">
        <v>45</v>
      </c>
      <c r="B51" s="136" t="s">
        <v>89</v>
      </c>
      <c r="C51" s="36" t="s">
        <v>32</v>
      </c>
      <c r="D51" s="137">
        <v>11855</v>
      </c>
    </row>
    <row r="52" spans="1:4" ht="12.75">
      <c r="A52" s="36">
        <v>46</v>
      </c>
      <c r="B52" s="136" t="s">
        <v>88</v>
      </c>
      <c r="C52" s="36" t="s">
        <v>35</v>
      </c>
      <c r="D52" s="137">
        <v>11846</v>
      </c>
    </row>
    <row r="53" spans="1:4" ht="12.75">
      <c r="A53" s="36">
        <v>47</v>
      </c>
      <c r="B53" s="136" t="s">
        <v>90</v>
      </c>
      <c r="C53" s="36" t="s">
        <v>27</v>
      </c>
      <c r="D53" s="137">
        <v>11678</v>
      </c>
    </row>
    <row r="54" spans="1:4" ht="12.75">
      <c r="A54" s="36">
        <v>48</v>
      </c>
      <c r="B54" s="136" t="s">
        <v>93</v>
      </c>
      <c r="C54" s="36" t="s">
        <v>27</v>
      </c>
      <c r="D54" s="137">
        <v>11470</v>
      </c>
    </row>
    <row r="55" spans="1:4" ht="12.75">
      <c r="A55" s="36">
        <v>49</v>
      </c>
      <c r="B55" s="136" t="s">
        <v>92</v>
      </c>
      <c r="C55" s="36" t="s">
        <v>33</v>
      </c>
      <c r="D55" s="137">
        <v>11345</v>
      </c>
    </row>
    <row r="56" spans="1:4" ht="12.75">
      <c r="A56" s="36">
        <v>50</v>
      </c>
      <c r="B56" s="136" t="s">
        <v>94</v>
      </c>
      <c r="C56" s="36" t="s">
        <v>29</v>
      </c>
      <c r="D56" s="137">
        <v>10823</v>
      </c>
    </row>
    <row r="57" spans="1:4" ht="12.75">
      <c r="A57" s="36">
        <v>51</v>
      </c>
      <c r="B57" s="136" t="s">
        <v>95</v>
      </c>
      <c r="C57" s="36" t="s">
        <v>32</v>
      </c>
      <c r="D57" s="138">
        <v>10252</v>
      </c>
    </row>
    <row r="58" spans="1:4" ht="12.75">
      <c r="A58" s="36"/>
      <c r="B58" s="36"/>
      <c r="C58" s="36"/>
      <c r="D58" s="36"/>
    </row>
    <row r="59" spans="1:3" ht="12.75">
      <c r="A59" s="22"/>
      <c r="B59" s="23"/>
      <c r="C59" s="23"/>
    </row>
    <row r="60" spans="1:3" ht="12.75">
      <c r="A60" s="22"/>
      <c r="B60" s="23"/>
      <c r="C60" s="23"/>
    </row>
    <row r="61" spans="1:3" ht="12.75">
      <c r="A61" s="22"/>
      <c r="B61" s="23"/>
      <c r="C61" s="23"/>
    </row>
    <row r="62" spans="1:3" ht="12.75">
      <c r="A62" s="22"/>
      <c r="B62" s="23"/>
      <c r="C62" s="23"/>
    </row>
    <row r="63" spans="1:3" ht="12.75">
      <c r="A63" s="22"/>
      <c r="B63" s="23"/>
      <c r="C63" s="23"/>
    </row>
    <row r="64" spans="1:3" ht="12.75">
      <c r="A64" s="22"/>
      <c r="B64" s="23"/>
      <c r="C64" s="23"/>
    </row>
    <row r="65" spans="1:4" ht="12.75">
      <c r="A65" s="93"/>
      <c r="B65" s="93"/>
      <c r="C65" s="93"/>
      <c r="D65" s="93"/>
    </row>
    <row r="66" spans="1:4" ht="12.75">
      <c r="A66" s="94"/>
      <c r="B66" s="94"/>
      <c r="C66" s="94"/>
      <c r="D66" s="94"/>
    </row>
    <row r="67" spans="1:4" ht="12.75">
      <c r="A67" s="94"/>
      <c r="B67" s="94"/>
      <c r="C67" s="94"/>
      <c r="D67" s="94"/>
    </row>
    <row r="68" spans="1:4" ht="12.75">
      <c r="A68" s="94"/>
      <c r="B68" s="94"/>
      <c r="C68" s="94"/>
      <c r="D68" s="94"/>
    </row>
    <row r="69" spans="1:4" ht="12.75">
      <c r="A69" s="94"/>
      <c r="B69" s="94"/>
      <c r="C69" s="94"/>
      <c r="D69" s="94"/>
    </row>
    <row r="70" spans="1:4" ht="12.75">
      <c r="A70" s="94"/>
      <c r="B70" s="94"/>
      <c r="C70" s="94"/>
      <c r="D70" s="94"/>
    </row>
    <row r="71" spans="1:4" ht="12.75">
      <c r="A71" s="94"/>
      <c r="B71" s="94"/>
      <c r="C71" s="94"/>
      <c r="D71" s="94"/>
    </row>
    <row r="72" spans="1:4" ht="12.75">
      <c r="A72" s="94"/>
      <c r="B72" s="94"/>
      <c r="C72" s="94"/>
      <c r="D72" s="94"/>
    </row>
    <row r="73" spans="1:4" ht="12.75">
      <c r="A73" s="94"/>
      <c r="B73" s="94"/>
      <c r="C73" s="94"/>
      <c r="D73" s="94"/>
    </row>
    <row r="74" spans="1:4" ht="12.75">
      <c r="A74" s="94"/>
      <c r="B74" s="94"/>
      <c r="C74" s="94"/>
      <c r="D74" s="94"/>
    </row>
    <row r="75" spans="1:4" ht="12.75">
      <c r="A75" s="94"/>
      <c r="B75" s="94"/>
      <c r="C75" s="94"/>
      <c r="D75" s="94"/>
    </row>
    <row r="76" spans="1:4" ht="12.75">
      <c r="A76" s="94"/>
      <c r="B76" s="94"/>
      <c r="C76" s="94"/>
      <c r="D76" s="94"/>
    </row>
    <row r="77" spans="1:4" ht="12.75">
      <c r="A77" s="94"/>
      <c r="B77" s="94"/>
      <c r="C77" s="94"/>
      <c r="D77" s="94"/>
    </row>
    <row r="78" spans="1:4" ht="12.75">
      <c r="A78" s="94"/>
      <c r="B78" s="94"/>
      <c r="C78" s="94"/>
      <c r="D78" s="94"/>
    </row>
    <row r="79" spans="1:4" ht="12.75">
      <c r="A79" s="94"/>
      <c r="B79" s="94"/>
      <c r="C79" s="94"/>
      <c r="D79" s="94"/>
    </row>
    <row r="80" spans="1:4" ht="12.75">
      <c r="A80" s="94"/>
      <c r="B80" s="94"/>
      <c r="C80" s="94"/>
      <c r="D80" s="94"/>
    </row>
    <row r="81" spans="1:4" ht="12.75">
      <c r="A81" s="94"/>
      <c r="B81" s="94"/>
      <c r="C81" s="94"/>
      <c r="D81" s="94"/>
    </row>
    <row r="82" spans="1:4" ht="12.75">
      <c r="A82" s="94"/>
      <c r="B82" s="94"/>
      <c r="C82" s="94"/>
      <c r="D82" s="94"/>
    </row>
    <row r="83" spans="1:4" ht="12.75">
      <c r="A83" s="94"/>
      <c r="B83" s="94"/>
      <c r="C83" s="94"/>
      <c r="D83" s="94"/>
    </row>
    <row r="84" spans="1:4" ht="12.75">
      <c r="A84" s="94"/>
      <c r="B84" s="94"/>
      <c r="C84" s="94"/>
      <c r="D84" s="94"/>
    </row>
    <row r="85" spans="1:4" ht="12.75">
      <c r="A85" s="94"/>
      <c r="B85" s="94"/>
      <c r="C85" s="94"/>
      <c r="D85" s="94"/>
    </row>
    <row r="86" spans="1:4" ht="12.75">
      <c r="A86" s="94"/>
      <c r="B86" s="94"/>
      <c r="C86" s="94"/>
      <c r="D86" s="94"/>
    </row>
    <row r="87" spans="1:4" ht="12.75">
      <c r="A87" s="94"/>
      <c r="B87" s="94"/>
      <c r="C87" s="94"/>
      <c r="D87" s="94"/>
    </row>
    <row r="88" spans="1:4" ht="12.75">
      <c r="A88" s="94"/>
      <c r="B88" s="94"/>
      <c r="C88" s="94"/>
      <c r="D88" s="94"/>
    </row>
    <row r="89" spans="1:4" ht="12.75">
      <c r="A89" s="94"/>
      <c r="B89" s="94"/>
      <c r="C89" s="94"/>
      <c r="D89" s="94"/>
    </row>
    <row r="90" spans="1:4" ht="12.75">
      <c r="A90" s="94"/>
      <c r="B90" s="94"/>
      <c r="C90" s="94"/>
      <c r="D90" s="94"/>
    </row>
    <row r="91" spans="1:4" ht="12.75">
      <c r="A91" s="94"/>
      <c r="B91" s="94"/>
      <c r="C91" s="94"/>
      <c r="D91" s="94"/>
    </row>
    <row r="92" spans="1:4" ht="12.75">
      <c r="A92" s="94"/>
      <c r="B92" s="94"/>
      <c r="C92" s="94"/>
      <c r="D92" s="94"/>
    </row>
    <row r="93" spans="1:4" ht="12.75">
      <c r="A93" s="94"/>
      <c r="B93" s="94"/>
      <c r="C93" s="94"/>
      <c r="D93" s="94"/>
    </row>
    <row r="94" spans="1:4" ht="12.75">
      <c r="A94" s="94"/>
      <c r="B94" s="94"/>
      <c r="C94" s="94"/>
      <c r="D94" s="94"/>
    </row>
    <row r="95" spans="1:4" ht="12.75">
      <c r="A95" s="94"/>
      <c r="B95" s="94"/>
      <c r="C95" s="94"/>
      <c r="D95" s="94"/>
    </row>
    <row r="96" spans="1:4" ht="12.75">
      <c r="A96" s="94"/>
      <c r="B96" s="94"/>
      <c r="C96" s="94"/>
      <c r="D96" s="94"/>
    </row>
    <row r="97" spans="1:4" ht="12.75">
      <c r="A97" s="94"/>
      <c r="B97" s="94"/>
      <c r="C97" s="94"/>
      <c r="D97" s="94"/>
    </row>
    <row r="98" spans="1:4" ht="12.75">
      <c r="A98" s="94"/>
      <c r="B98" s="94"/>
      <c r="C98" s="94"/>
      <c r="D98" s="94"/>
    </row>
    <row r="99" spans="1:4" ht="12.75">
      <c r="A99" s="94"/>
      <c r="B99" s="94"/>
      <c r="C99" s="94"/>
      <c r="D99" s="94"/>
    </row>
    <row r="100" spans="1:4" ht="12.75">
      <c r="A100" s="94"/>
      <c r="B100" s="94"/>
      <c r="C100" s="94"/>
      <c r="D100" s="94"/>
    </row>
    <row r="101" spans="1:4" ht="12.75">
      <c r="A101" s="94"/>
      <c r="B101" s="94"/>
      <c r="C101" s="94"/>
      <c r="D101" s="94"/>
    </row>
    <row r="102" spans="1:4" ht="12.75">
      <c r="A102" s="94"/>
      <c r="B102" s="94"/>
      <c r="C102" s="94"/>
      <c r="D102" s="94"/>
    </row>
    <row r="103" spans="1:4" ht="12.75">
      <c r="A103" s="94"/>
      <c r="B103" s="94"/>
      <c r="C103" s="94"/>
      <c r="D103" s="94"/>
    </row>
    <row r="104" spans="1:4" ht="12.75">
      <c r="A104" s="94"/>
      <c r="B104" s="94"/>
      <c r="C104" s="94"/>
      <c r="D104" s="94"/>
    </row>
    <row r="105" spans="1:4" ht="12.75">
      <c r="A105" s="94"/>
      <c r="B105" s="94"/>
      <c r="C105" s="94"/>
      <c r="D105" s="94"/>
    </row>
    <row r="106" spans="1:4" ht="12.75">
      <c r="A106" s="94"/>
      <c r="B106" s="94"/>
      <c r="C106" s="94"/>
      <c r="D106" s="94"/>
    </row>
    <row r="107" spans="1:4" ht="12.75">
      <c r="A107" s="94"/>
      <c r="B107" s="94"/>
      <c r="C107" s="94"/>
      <c r="D107" s="94"/>
    </row>
    <row r="108" spans="1:4" ht="12.75">
      <c r="A108" s="94"/>
      <c r="B108" s="94"/>
      <c r="C108" s="94"/>
      <c r="D108" s="94"/>
    </row>
    <row r="109" spans="1:4" ht="12.75">
      <c r="A109" s="94"/>
      <c r="B109" s="94"/>
      <c r="C109" s="94"/>
      <c r="D109" s="94"/>
    </row>
    <row r="110" spans="1:4" ht="12.75">
      <c r="A110" s="94"/>
      <c r="B110" s="94"/>
      <c r="C110" s="94"/>
      <c r="D110" s="94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92" r:id="rId1"/>
  <headerFooter alignWithMargins="0">
    <oddHeader>&amp;C&amp;F&amp;R&amp;D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6" t="str">
        <f>'AI1vj Tab4'!A1</f>
        <v>A I 1 - vj 1/06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7" ht="12.75">
      <c r="A3" s="28" t="s">
        <v>45</v>
      </c>
      <c r="G3" s="32" t="s">
        <v>45</v>
      </c>
    </row>
    <row r="4" spans="1:7" ht="12.75">
      <c r="A4" s="9" t="str">
        <f>"Bevölkerung am "&amp;IF(Quartal=1,"31.03.",IF(Quartal=2,"30.06.",IF(Quartal=3,"30.09.",IF(Quartal=4,"31.12.",""))))&amp;Jahr+2000&amp;" nach Kreisen"</f>
        <v>Bevölkerung am 31.03.2006 nach Kreisen</v>
      </c>
      <c r="B4" s="7"/>
      <c r="C4" s="7"/>
      <c r="D4" s="7"/>
      <c r="E4" s="7"/>
      <c r="F4" s="7"/>
      <c r="G4" s="32" t="s">
        <v>45</v>
      </c>
    </row>
    <row r="5" spans="1:7" ht="12.75">
      <c r="A5" s="28" t="s">
        <v>45</v>
      </c>
      <c r="B5" s="29" t="s">
        <v>40</v>
      </c>
      <c r="C5" s="29" t="s">
        <v>41</v>
      </c>
      <c r="D5" s="29" t="s">
        <v>42</v>
      </c>
      <c r="E5" s="29" t="s">
        <v>43</v>
      </c>
      <c r="F5" s="29" t="s">
        <v>44</v>
      </c>
      <c r="G5" s="33" t="s">
        <v>40</v>
      </c>
    </row>
    <row r="6" spans="1:7" ht="38.25">
      <c r="A6" s="21" t="str">
        <f>'AI1vj Tab4'!A6</f>
        <v>KREISFREIE STADT</v>
      </c>
      <c r="B6" s="16" t="str">
        <f>'AI1vj Tab4'!B6</f>
        <v>Insgesamt</v>
      </c>
      <c r="C6" s="16" t="str">
        <f>'AI1vj Tab4'!C6</f>
        <v>Männlich</v>
      </c>
      <c r="D6" s="16" t="str">
        <f>'AI1vj Tab4'!D6</f>
        <v>Weiblich</v>
      </c>
      <c r="E6" s="13" t="str">
        <f>'AI1vj Tab4'!E6</f>
        <v>Veränderung gegenüber 31.03.2005 a</v>
      </c>
      <c r="F6" s="14"/>
      <c r="G6" s="33" t="s">
        <v>40</v>
      </c>
    </row>
    <row r="7" spans="1:6" ht="12.75">
      <c r="A7" s="20" t="str">
        <f>'AI1vj Tab4'!A7</f>
        <v>Kreis</v>
      </c>
      <c r="B7" s="11"/>
      <c r="C7" s="11"/>
      <c r="D7" s="11"/>
      <c r="E7" s="15" t="str">
        <f>'AI1vj Tab4'!E7</f>
        <v>Anzahl</v>
      </c>
      <c r="F7" s="10" t="str">
        <f>'AI1vj Tab4'!F7</f>
        <v>%</v>
      </c>
    </row>
    <row r="8" spans="1:7" ht="12.75">
      <c r="A8" s="28" t="s">
        <v>45</v>
      </c>
      <c r="B8" s="29" t="s">
        <v>40</v>
      </c>
      <c r="C8" s="29" t="s">
        <v>41</v>
      </c>
      <c r="D8" s="29" t="s">
        <v>42</v>
      </c>
      <c r="E8" s="29" t="s">
        <v>43</v>
      </c>
      <c r="F8" s="29" t="s">
        <v>44</v>
      </c>
      <c r="G8" s="32" t="s">
        <v>41</v>
      </c>
    </row>
    <row r="9" spans="1:7" ht="12.75">
      <c r="A9" s="12" t="str">
        <f>'AI1vj Tab4'!A8</f>
        <v>FLENSBURG</v>
      </c>
      <c r="B9" s="34" t="str">
        <f>IF(ISBLANK('AI1vj Tab4'!B8)," ",TEXT('AI1vj Tab4'!B8,"# ##0"))</f>
        <v>86 325</v>
      </c>
      <c r="C9" s="34" t="str">
        <f>IF(ISBLANK('AI1vj Tab4'!C8)," ",TEXT('AI1vj Tab4'!C8,"# ##0"))</f>
        <v>42 190</v>
      </c>
      <c r="D9" s="34" t="str">
        <f>IF(ISBLANK('AI1vj Tab4'!D8)," ",TEXT('AI1vj Tab4'!D8,"# ##0"))</f>
        <v>44 135</v>
      </c>
      <c r="E9" s="34" t="str">
        <f>IF(ISBLANK('AI1vj Tab4'!E8)," ",TEXT('AI1vj Tab4'!E8,"+ # ##0;- # ##0"))</f>
        <v>+ 370</v>
      </c>
      <c r="F9" s="34" t="str">
        <f>IF(ISBLANK('AI1vj Tab4'!F8)," ",TEXT('AI1vj Tab4'!F8,"0,0;- 0,0"))</f>
        <v>0,4</v>
      </c>
      <c r="G9" s="32" t="s">
        <v>41</v>
      </c>
    </row>
    <row r="10" spans="1:7" ht="12.75">
      <c r="A10" s="12" t="str">
        <f>'AI1vj Tab4'!A9</f>
        <v>KIEL</v>
      </c>
      <c r="B10" s="34" t="str">
        <f>IF(ISBLANK('AI1vj Tab4'!B9)," ",TEXT('AI1vj Tab4'!B9,"# ##0"))</f>
        <v>234 226</v>
      </c>
      <c r="C10" s="34" t="str">
        <f>IF(ISBLANK('AI1vj Tab4'!C9)," ",TEXT('AI1vj Tab4'!C9,"# ##0"))</f>
        <v>114 119</v>
      </c>
      <c r="D10" s="34" t="str">
        <f>IF(ISBLANK('AI1vj Tab4'!D9)," ",TEXT('AI1vj Tab4'!D9,"# ##0"))</f>
        <v>120 107</v>
      </c>
      <c r="E10" s="34" t="str">
        <f>IF(ISBLANK('AI1vj Tab4'!E9)," ",TEXT('AI1vj Tab4'!E9,"+ # ##0;- # ##0"))</f>
        <v>+ 1 077</v>
      </c>
      <c r="F10" s="34" t="str">
        <f>IF(ISBLANK('AI1vj Tab4'!F9)," ",TEXT('AI1vj Tab4'!F9,"0,0;- 0,0"))</f>
        <v>0,5</v>
      </c>
      <c r="G10" s="32" t="s">
        <v>41</v>
      </c>
    </row>
    <row r="11" spans="1:7" ht="12.75">
      <c r="A11" s="12" t="str">
        <f>'AI1vj Tab4'!A10</f>
        <v>LÜBECK</v>
      </c>
      <c r="B11" s="34" t="str">
        <f>IF(ISBLANK('AI1vj Tab4'!B10)," ",TEXT('AI1vj Tab4'!B10,"# ##0"))</f>
        <v>211 358</v>
      </c>
      <c r="C11" s="34" t="str">
        <f>IF(ISBLANK('AI1vj Tab4'!C10)," ",TEXT('AI1vj Tab4'!C10,"# ##0"))</f>
        <v>100 479</v>
      </c>
      <c r="D11" s="34" t="str">
        <f>IF(ISBLANK('AI1vj Tab4'!D10)," ",TEXT('AI1vj Tab4'!D10,"# ##0"))</f>
        <v>110 879</v>
      </c>
      <c r="E11" s="34" t="str">
        <f>IF(ISBLANK('AI1vj Tab4'!E10)," ",TEXT('AI1vj Tab4'!E10,"+ # ##0;- # ##0"))</f>
        <v>- 482</v>
      </c>
      <c r="F11" s="34" t="str">
        <f>IF(ISBLANK('AI1vj Tab4'!F10)," ",TEXT('AI1vj Tab4'!F10,"0,0;- 0,0"))</f>
        <v>- 0,2</v>
      </c>
      <c r="G11" s="32" t="s">
        <v>41</v>
      </c>
    </row>
    <row r="12" spans="1:7" ht="12.75">
      <c r="A12" s="12" t="str">
        <f>'AI1vj Tab4'!A11</f>
        <v>NEUMÜNSTER</v>
      </c>
      <c r="B12" s="34" t="str">
        <f>IF(ISBLANK('AI1vj Tab4'!B11)," ",TEXT('AI1vj Tab4'!B11,"# ##0"))</f>
        <v>78 101</v>
      </c>
      <c r="C12" s="34" t="str">
        <f>IF(ISBLANK('AI1vj Tab4'!C11)," ",TEXT('AI1vj Tab4'!C11,"# ##0"))</f>
        <v>38 111</v>
      </c>
      <c r="D12" s="34" t="str">
        <f>IF(ISBLANK('AI1vj Tab4'!D11)," ",TEXT('AI1vj Tab4'!D11,"# ##0"))</f>
        <v>39 990</v>
      </c>
      <c r="E12" s="34" t="str">
        <f>IF(ISBLANK('AI1vj Tab4'!E11)," ",TEXT('AI1vj Tab4'!E11,"+ # ##0;- # ##0"))</f>
        <v>- 407</v>
      </c>
      <c r="F12" s="34" t="str">
        <f>IF(ISBLANK('AI1vj Tab4'!F11)," ",TEXT('AI1vj Tab4'!F11,"0,0;- 0,0"))</f>
        <v>- 0,5</v>
      </c>
      <c r="G12" s="32" t="s">
        <v>41</v>
      </c>
    </row>
    <row r="13" spans="1:7" ht="12.75">
      <c r="A13" s="12" t="str">
        <f>'AI1vj Tab4'!A12</f>
        <v>Dithmarschen</v>
      </c>
      <c r="B13" s="34" t="str">
        <f>IF(ISBLANK('AI1vj Tab4'!B12)," ",TEXT('AI1vj Tab4'!B12,"# ##0"))</f>
        <v>137 151</v>
      </c>
      <c r="C13" s="34" t="str">
        <f>IF(ISBLANK('AI1vj Tab4'!C12)," ",TEXT('AI1vj Tab4'!C12,"# ##0"))</f>
        <v>67 349</v>
      </c>
      <c r="D13" s="34" t="str">
        <f>IF(ISBLANK('AI1vj Tab4'!D12)," ",TEXT('AI1vj Tab4'!D12,"# ##0"))</f>
        <v>69 802</v>
      </c>
      <c r="E13" s="34" t="str">
        <f>IF(ISBLANK('AI1vj Tab4'!E12)," ",TEXT('AI1vj Tab4'!E12,"+ # ##0;- # ##0"))</f>
        <v>- 270</v>
      </c>
      <c r="F13" s="34" t="str">
        <f>IF(ISBLANK('AI1vj Tab4'!F12)," ",TEXT('AI1vj Tab4'!F12,"0,0;- 0,0"))</f>
        <v>- 0,2</v>
      </c>
      <c r="G13" s="32" t="s">
        <v>41</v>
      </c>
    </row>
    <row r="14" spans="1:7" ht="12.75">
      <c r="A14" s="12" t="str">
        <f>'AI1vj Tab4'!A13</f>
        <v>Herzogtum Lauenburg</v>
      </c>
      <c r="B14" s="34" t="str">
        <f>IF(ISBLANK('AI1vj Tab4'!B13)," ",TEXT('AI1vj Tab4'!B13,"# ##0"))</f>
        <v>186 443</v>
      </c>
      <c r="C14" s="34" t="str">
        <f>IF(ISBLANK('AI1vj Tab4'!C13)," ",TEXT('AI1vj Tab4'!C13,"# ##0"))</f>
        <v>90 718</v>
      </c>
      <c r="D14" s="34" t="str">
        <f>IF(ISBLANK('AI1vj Tab4'!D13)," ",TEXT('AI1vj Tab4'!D13,"# ##0"))</f>
        <v>95 725</v>
      </c>
      <c r="E14" s="34" t="str">
        <f>IF(ISBLANK('AI1vj Tab4'!E13)," ",TEXT('AI1vj Tab4'!E13,"+ # ##0;- # ##0"))</f>
        <v>+ 527</v>
      </c>
      <c r="F14" s="34" t="str">
        <f>IF(ISBLANK('AI1vj Tab4'!F13)," ",TEXT('AI1vj Tab4'!F13,"0,0;- 0,0"))</f>
        <v>0,3</v>
      </c>
      <c r="G14" s="32" t="s">
        <v>41</v>
      </c>
    </row>
    <row r="15" spans="1:7" ht="12.75">
      <c r="A15" s="12" t="str">
        <f>'AI1vj Tab4'!A14</f>
        <v>Nordfriesland</v>
      </c>
      <c r="B15" s="34" t="str">
        <f>IF(ISBLANK('AI1vj Tab4'!B14)," ",TEXT('AI1vj Tab4'!B14,"# ##0"))</f>
        <v>166 816</v>
      </c>
      <c r="C15" s="34" t="str">
        <f>IF(ISBLANK('AI1vj Tab4'!C14)," ",TEXT('AI1vj Tab4'!C14,"# ##0"))</f>
        <v>81 563</v>
      </c>
      <c r="D15" s="34" t="str">
        <f>IF(ISBLANK('AI1vj Tab4'!D14)," ",TEXT('AI1vj Tab4'!D14,"# ##0"))</f>
        <v>85 253</v>
      </c>
      <c r="E15" s="34" t="str">
        <f>IF(ISBLANK('AI1vj Tab4'!E14)," ",TEXT('AI1vj Tab4'!E14,"+ # ##0;- # ##0"))</f>
        <v>+ 162</v>
      </c>
      <c r="F15" s="34" t="str">
        <f>IF(ISBLANK('AI1vj Tab4'!F14)," ",TEXT('AI1vj Tab4'!F14,"0,0;- 0,0"))</f>
        <v>0,1</v>
      </c>
      <c r="G15" s="32" t="s">
        <v>41</v>
      </c>
    </row>
    <row r="16" spans="1:7" ht="12.75">
      <c r="A16" s="12" t="str">
        <f>'AI1vj Tab4'!A15</f>
        <v>Ostholstein</v>
      </c>
      <c r="B16" s="34" t="str">
        <f>IF(ISBLANK('AI1vj Tab4'!B15)," ",TEXT('AI1vj Tab4'!B15,"# ##0"))</f>
        <v>205 893</v>
      </c>
      <c r="C16" s="34" t="str">
        <f>IF(ISBLANK('AI1vj Tab4'!C15)," ",TEXT('AI1vj Tab4'!C15,"# ##0"))</f>
        <v>99 453</v>
      </c>
      <c r="D16" s="34" t="str">
        <f>IF(ISBLANK('AI1vj Tab4'!D15)," ",TEXT('AI1vj Tab4'!D15,"# ##0"))</f>
        <v>106 440</v>
      </c>
      <c r="E16" s="34" t="str">
        <f>IF(ISBLANK('AI1vj Tab4'!E15)," ",TEXT('AI1vj Tab4'!E15,"+ # ##0;- # ##0"))</f>
        <v>+ 296</v>
      </c>
      <c r="F16" s="34" t="str">
        <f>IF(ISBLANK('AI1vj Tab4'!F15)," ",TEXT('AI1vj Tab4'!F15,"0,0;- 0,0"))</f>
        <v>0,1</v>
      </c>
      <c r="G16" s="32" t="s">
        <v>41</v>
      </c>
    </row>
    <row r="17" spans="1:7" ht="12.75">
      <c r="A17" s="12" t="str">
        <f>'AI1vj Tab4'!A16</f>
        <v>Pinneberg</v>
      </c>
      <c r="B17" s="34" t="str">
        <f>IF(ISBLANK('AI1vj Tab4'!B16)," ",TEXT('AI1vj Tab4'!B16,"# ##0"))</f>
        <v>299 310</v>
      </c>
      <c r="C17" s="34" t="str">
        <f>IF(ISBLANK('AI1vj Tab4'!C16)," ",TEXT('AI1vj Tab4'!C16,"# ##0"))</f>
        <v>146 637</v>
      </c>
      <c r="D17" s="34" t="str">
        <f>IF(ISBLANK('AI1vj Tab4'!D16)," ",TEXT('AI1vj Tab4'!D16,"# ##0"))</f>
        <v>152 673</v>
      </c>
      <c r="E17" s="34" t="str">
        <f>IF(ISBLANK('AI1vj Tab4'!E16)," ",TEXT('AI1vj Tab4'!E16,"+ # ##0;- # ##0"))</f>
        <v>+ 1 111</v>
      </c>
      <c r="F17" s="34" t="str">
        <f>IF(ISBLANK('AI1vj Tab4'!F16)," ",TEXT('AI1vj Tab4'!F16,"0,0;- 0,0"))</f>
        <v>0,4</v>
      </c>
      <c r="G17" s="32" t="s">
        <v>41</v>
      </c>
    </row>
    <row r="18" spans="1:7" ht="12.75">
      <c r="A18" s="12" t="str">
        <f>'AI1vj Tab4'!A17</f>
        <v>Plön</v>
      </c>
      <c r="B18" s="34" t="str">
        <f>IF(ISBLANK('AI1vj Tab4'!B17)," ",TEXT('AI1vj Tab4'!B17,"# ##0"))</f>
        <v>135 590</v>
      </c>
      <c r="C18" s="34" t="str">
        <f>IF(ISBLANK('AI1vj Tab4'!C17)," ",TEXT('AI1vj Tab4'!C17,"# ##0"))</f>
        <v>68 019</v>
      </c>
      <c r="D18" s="34" t="str">
        <f>IF(ISBLANK('AI1vj Tab4'!D17)," ",TEXT('AI1vj Tab4'!D17,"# ##0"))</f>
        <v>67 571</v>
      </c>
      <c r="E18" s="34" t="str">
        <f>IF(ISBLANK('AI1vj Tab4'!E17)," ",TEXT('AI1vj Tab4'!E17,"+ # ##0;- # ##0"))</f>
        <v>+ 121</v>
      </c>
      <c r="F18" s="34" t="str">
        <f>IF(ISBLANK('AI1vj Tab4'!F17)," ",TEXT('AI1vj Tab4'!F17,"0,0;- 0,0"))</f>
        <v>0,1</v>
      </c>
      <c r="G18" s="32" t="s">
        <v>41</v>
      </c>
    </row>
    <row r="19" spans="1:7" ht="12.75">
      <c r="A19" s="12" t="str">
        <f>'AI1vj Tab4'!A18</f>
        <v>Rendsburg-Eckernförde</v>
      </c>
      <c r="B19" s="34" t="str">
        <f>IF(ISBLANK('AI1vj Tab4'!B18)," ",TEXT('AI1vj Tab4'!B18,"# ##0"))</f>
        <v>272 832</v>
      </c>
      <c r="C19" s="34" t="str">
        <f>IF(ISBLANK('AI1vj Tab4'!C18)," ",TEXT('AI1vj Tab4'!C18,"# ##0"))</f>
        <v>134 477</v>
      </c>
      <c r="D19" s="34" t="str">
        <f>IF(ISBLANK('AI1vj Tab4'!D18)," ",TEXT('AI1vj Tab4'!D18,"# ##0"))</f>
        <v>138 355</v>
      </c>
      <c r="E19" s="34" t="str">
        <f>IF(ISBLANK('AI1vj Tab4'!E18)," ",TEXT('AI1vj Tab4'!E18,"+ # ##0;- # ##0"))</f>
        <v>- 149</v>
      </c>
      <c r="F19" s="34" t="str">
        <f>IF(ISBLANK('AI1vj Tab4'!F18)," ",TEXT('AI1vj Tab4'!F18,"0,0;- 0,0"))</f>
        <v>- 0,1</v>
      </c>
      <c r="G19" s="32" t="s">
        <v>41</v>
      </c>
    </row>
    <row r="20" spans="1:7" ht="12.75">
      <c r="A20" s="12" t="str">
        <f>'AI1vj Tab4'!A19</f>
        <v>Schleswig-Flensburg</v>
      </c>
      <c r="B20" s="34" t="str">
        <f>IF(ISBLANK('AI1vj Tab4'!B19)," ",TEXT('AI1vj Tab4'!B19,"# ##0"))</f>
        <v>199 394</v>
      </c>
      <c r="C20" s="34" t="str">
        <f>IF(ISBLANK('AI1vj Tab4'!C19)," ",TEXT('AI1vj Tab4'!C19,"# ##0"))</f>
        <v>98 931</v>
      </c>
      <c r="D20" s="34" t="str">
        <f>IF(ISBLANK('AI1vj Tab4'!D19)," ",TEXT('AI1vj Tab4'!D19,"# ##0"))</f>
        <v>100 463</v>
      </c>
      <c r="E20" s="34" t="str">
        <f>IF(ISBLANK('AI1vj Tab4'!E19)," ",TEXT('AI1vj Tab4'!E19,"+ # ##0;- # ##0"))</f>
        <v>- 354</v>
      </c>
      <c r="F20" s="34" t="str">
        <f>IF(ISBLANK('AI1vj Tab4'!F19)," ",TEXT('AI1vj Tab4'!F19,"0,0;- 0,0"))</f>
        <v>- 0,2</v>
      </c>
      <c r="G20" s="32" t="s">
        <v>41</v>
      </c>
    </row>
    <row r="21" spans="1:7" ht="12.75">
      <c r="A21" s="12" t="str">
        <f>'AI1vj Tab4'!A20</f>
        <v>Segeberg</v>
      </c>
      <c r="B21" s="34" t="str">
        <f>IF(ISBLANK('AI1vj Tab4'!B20)," ",TEXT('AI1vj Tab4'!B20,"# ##0"))</f>
        <v>257 029</v>
      </c>
      <c r="C21" s="34" t="str">
        <f>IF(ISBLANK('AI1vj Tab4'!C20)," ",TEXT('AI1vj Tab4'!C20,"# ##0"))</f>
        <v>126 024</v>
      </c>
      <c r="D21" s="34" t="str">
        <f>IF(ISBLANK('AI1vj Tab4'!D20)," ",TEXT('AI1vj Tab4'!D20,"# ##0"))</f>
        <v>131 005</v>
      </c>
      <c r="E21" s="34" t="str">
        <f>IF(ISBLANK('AI1vj Tab4'!E20)," ",TEXT('AI1vj Tab4'!E20,"+ # ##0;- # ##0"))</f>
        <v>+ 895</v>
      </c>
      <c r="F21" s="34" t="str">
        <f>IF(ISBLANK('AI1vj Tab4'!F20)," ",TEXT('AI1vj Tab4'!F20,"0,0;- 0,0"))</f>
        <v>0,3</v>
      </c>
      <c r="G21" s="32" t="s">
        <v>41</v>
      </c>
    </row>
    <row r="22" spans="1:7" ht="12.75">
      <c r="A22" s="12" t="str">
        <f>'AI1vj Tab4'!A21</f>
        <v>Steinburg</v>
      </c>
      <c r="B22" s="34" t="str">
        <f>IF(ISBLANK('AI1vj Tab4'!B21)," ",TEXT('AI1vj Tab4'!B21,"# ##0"))</f>
        <v>136 416</v>
      </c>
      <c r="C22" s="34" t="str">
        <f>IF(ISBLANK('AI1vj Tab4'!C21)," ",TEXT('AI1vj Tab4'!C21,"# ##0"))</f>
        <v>67 457</v>
      </c>
      <c r="D22" s="34" t="str">
        <f>IF(ISBLANK('AI1vj Tab4'!D21)," ",TEXT('AI1vj Tab4'!D21,"# ##0"))</f>
        <v>68 959</v>
      </c>
      <c r="E22" s="34" t="str">
        <f>IF(ISBLANK('AI1vj Tab4'!E21)," ",TEXT('AI1vj Tab4'!E21,"+ # ##0;- # ##0"))</f>
        <v>- 354</v>
      </c>
      <c r="F22" s="34" t="str">
        <f>IF(ISBLANK('AI1vj Tab4'!F21)," ",TEXT('AI1vj Tab4'!F21,"0,0;- 0,0"))</f>
        <v>- 0,3</v>
      </c>
      <c r="G22" s="32" t="s">
        <v>41</v>
      </c>
    </row>
    <row r="23" spans="1:7" ht="12.75">
      <c r="A23" s="12" t="str">
        <f>'AI1vj Tab4'!A22</f>
        <v>Stormarn</v>
      </c>
      <c r="B23" s="34" t="str">
        <f>IF(ISBLANK('AI1vj Tab4'!B22)," ",TEXT('AI1vj Tab4'!B22,"# ##0"))</f>
        <v>224 441</v>
      </c>
      <c r="C23" s="34" t="str">
        <f>IF(ISBLANK('AI1vj Tab4'!C22)," ",TEXT('AI1vj Tab4'!C22,"# ##0"))</f>
        <v>109 227</v>
      </c>
      <c r="D23" s="34" t="str">
        <f>IF(ISBLANK('AI1vj Tab4'!D22)," ",TEXT('AI1vj Tab4'!D22,"# ##0"))</f>
        <v>115 214</v>
      </c>
      <c r="E23" s="34" t="str">
        <f>IF(ISBLANK('AI1vj Tab4'!E22)," ",TEXT('AI1vj Tab4'!E22,"+ # ##0;- # ##0"))</f>
        <v>+ 885</v>
      </c>
      <c r="F23" s="34" t="str">
        <f>IF(ISBLANK('AI1vj Tab4'!F22)," ",TEXT('AI1vj Tab4'!F22,"0,0;- 0,0"))</f>
        <v>0,4</v>
      </c>
      <c r="G23" s="32" t="s">
        <v>41</v>
      </c>
    </row>
    <row r="24" spans="1:7" ht="12.75">
      <c r="A24" s="17" t="str">
        <f>'AI1vj Tab4'!A23</f>
        <v>Schleswig-Holstein</v>
      </c>
      <c r="B24" s="34" t="str">
        <f>IF(ISBLANK('AI1vj Tab4'!B23)," ",TEXT('AI1vj Tab4'!B23,"# ##0"))</f>
        <v>2 831 325</v>
      </c>
      <c r="C24" s="34" t="str">
        <f>IF(ISBLANK('AI1vj Tab4'!C23)," ",TEXT('AI1vj Tab4'!C23,"# ##0"))</f>
        <v>1 384 754</v>
      </c>
      <c r="D24" s="34" t="str">
        <f>IF(ISBLANK('AI1vj Tab4'!D23)," ",TEXT('AI1vj Tab4'!D23,"# ##0"))</f>
        <v>1 446 571</v>
      </c>
      <c r="E24" s="34" t="str">
        <f>IF(ISBLANK('AI1vj Tab4'!E23)," ",TEXT('AI1vj Tab4'!E23,"+ # ##0;- # ##0"))</f>
        <v>+ 3 428</v>
      </c>
      <c r="F24" s="34" t="str">
        <f>IF(ISBLANK('AI1vj Tab4'!F23)," ",TEXT('AI1vj Tab4'!F23,"0,0;- 0,0"))</f>
        <v>0,1</v>
      </c>
      <c r="G24" s="32" t="s">
        <v>41</v>
      </c>
    </row>
    <row r="25" spans="1:7" ht="12.75">
      <c r="A25" s="28" t="s">
        <v>45</v>
      </c>
      <c r="B25" s="6"/>
      <c r="C25" s="6"/>
      <c r="D25" s="6"/>
      <c r="E25" s="6"/>
      <c r="F25" s="6"/>
      <c r="G25" s="33" t="s">
        <v>42</v>
      </c>
    </row>
    <row r="26" spans="1:7" ht="12.75">
      <c r="A26" s="30" t="str">
        <f>'AI1vj Tab4'!A25</f>
        <v>a  Gebietsstand 31.03.2006</v>
      </c>
      <c r="B26" s="31"/>
      <c r="C26" s="31"/>
      <c r="D26" s="31"/>
      <c r="E26" s="31"/>
      <c r="F26" s="31"/>
      <c r="G26" s="33" t="s">
        <v>42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2">
      <selection activeCell="B20" sqref="B20"/>
    </sheetView>
  </sheetViews>
  <sheetFormatPr defaultColWidth="11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  <col min="5" max="16384" width="7.57421875" style="0" customWidth="1"/>
  </cols>
  <sheetData>
    <row r="1" ht="12.75">
      <c r="A1" t="e">
        <f>#REF!</f>
        <v>#REF!</v>
      </c>
    </row>
    <row r="3" spans="1:6" ht="12.75">
      <c r="A3" s="28" t="s">
        <v>45</v>
      </c>
      <c r="F3" s="32" t="s">
        <v>43</v>
      </c>
    </row>
    <row r="4" spans="1:6" ht="12.75">
      <c r="A4" s="35" t="str">
        <f>"Gemeinden mit einer Bevölkerung von 10 000 und mehr Personen am "&amp;IF(Quartal=1,"31.03.",IF(Quartal=2,"30.06.",IF(Quartal=3,"30.09.",IF(Quartal=4,"31.12.",""))))&amp;Jahr+2000</f>
        <v>Gemeinden mit einer Bevölkerung von 10 000 und mehr Personen am 31.03.2006</v>
      </c>
      <c r="F4" s="32" t="s">
        <v>43</v>
      </c>
    </row>
    <row r="6" spans="1:6" ht="12.75">
      <c r="A6" t="s">
        <v>46</v>
      </c>
      <c r="B6" t="e">
        <f>#REF!</f>
        <v>#REF!</v>
      </c>
      <c r="C6" t="e">
        <f>#REF!</f>
        <v>#REF!</v>
      </c>
      <c r="D6" t="e">
        <f>#REF!</f>
        <v>#REF!</v>
      </c>
      <c r="F6" s="33" t="s">
        <v>44</v>
      </c>
    </row>
    <row r="7" spans="1:6" ht="12.75">
      <c r="A7" t="e">
        <f>#REF!</f>
        <v>#REF!</v>
      </c>
      <c r="B7" t="e">
        <f>#REF!</f>
        <v>#REF!</v>
      </c>
      <c r="C7" t="e">
        <f>#REF!</f>
        <v>#REF!</v>
      </c>
      <c r="D7" s="34" t="e">
        <f>IF(#REF!&gt;0,TEXT(#REF!,"# ##0")," ")</f>
        <v>#REF!</v>
      </c>
      <c r="F7" s="33" t="s">
        <v>44</v>
      </c>
    </row>
    <row r="8" spans="1:6" ht="12.75">
      <c r="A8" t="e">
        <f>#REF!</f>
        <v>#REF!</v>
      </c>
      <c r="B8" t="e">
        <f>#REF!</f>
        <v>#REF!</v>
      </c>
      <c r="C8" t="e">
        <f>#REF!</f>
        <v>#REF!</v>
      </c>
      <c r="D8" s="34" t="e">
        <f>IF(#REF!&gt;0,TEXT(#REF!,"# ##0")," ")</f>
        <v>#REF!</v>
      </c>
      <c r="F8" s="33" t="s">
        <v>44</v>
      </c>
    </row>
    <row r="9" spans="1:6" ht="12.75">
      <c r="A9" t="e">
        <f>#REF!</f>
        <v>#REF!</v>
      </c>
      <c r="B9" t="e">
        <f>#REF!</f>
        <v>#REF!</v>
      </c>
      <c r="C9" t="e">
        <f>#REF!</f>
        <v>#REF!</v>
      </c>
      <c r="D9" s="34" t="e">
        <f>IF(#REF!&gt;0,TEXT(#REF!,"# ##0")," ")</f>
        <v>#REF!</v>
      </c>
      <c r="F9" s="33" t="s">
        <v>44</v>
      </c>
    </row>
    <row r="10" spans="1:6" ht="12.75">
      <c r="A10" t="e">
        <f>#REF!</f>
        <v>#REF!</v>
      </c>
      <c r="B10" t="e">
        <f>#REF!</f>
        <v>#REF!</v>
      </c>
      <c r="C10" t="e">
        <f>#REF!</f>
        <v>#REF!</v>
      </c>
      <c r="D10" s="34" t="e">
        <f>IF(#REF!&gt;0,TEXT(#REF!,"# ##0")," ")</f>
        <v>#REF!</v>
      </c>
      <c r="F10" s="33" t="s">
        <v>44</v>
      </c>
    </row>
    <row r="11" spans="1:6" ht="12.75">
      <c r="A11" t="e">
        <f>#REF!</f>
        <v>#REF!</v>
      </c>
      <c r="B11" t="e">
        <f>#REF!</f>
        <v>#REF!</v>
      </c>
      <c r="C11" t="e">
        <f>#REF!</f>
        <v>#REF!</v>
      </c>
      <c r="D11" s="34" t="e">
        <f>IF(#REF!&gt;0,TEXT(#REF!,"# ##0")," ")</f>
        <v>#REF!</v>
      </c>
      <c r="F11" s="33" t="s">
        <v>44</v>
      </c>
    </row>
    <row r="12" spans="1:6" ht="12.75">
      <c r="A12" t="e">
        <f>#REF!</f>
        <v>#REF!</v>
      </c>
      <c r="B12" t="e">
        <f>#REF!</f>
        <v>#REF!</v>
      </c>
      <c r="C12" t="e">
        <f>#REF!</f>
        <v>#REF!</v>
      </c>
      <c r="D12" s="34" t="e">
        <f>IF(#REF!&gt;0,TEXT(#REF!,"# ##0")," ")</f>
        <v>#REF!</v>
      </c>
      <c r="F12" s="33" t="s">
        <v>44</v>
      </c>
    </row>
    <row r="13" spans="1:6" ht="12.75">
      <c r="A13" t="e">
        <f>#REF!</f>
        <v>#REF!</v>
      </c>
      <c r="B13" t="e">
        <f>#REF!</f>
        <v>#REF!</v>
      </c>
      <c r="C13" t="e">
        <f>#REF!</f>
        <v>#REF!</v>
      </c>
      <c r="D13" s="34" t="e">
        <f>IF(#REF!&gt;0,TEXT(#REF!,"# ##0")," ")</f>
        <v>#REF!</v>
      </c>
      <c r="F13" s="33" t="s">
        <v>44</v>
      </c>
    </row>
    <row r="14" spans="1:6" ht="12.75">
      <c r="A14" t="e">
        <f>#REF!</f>
        <v>#REF!</v>
      </c>
      <c r="B14" t="e">
        <f>#REF!</f>
        <v>#REF!</v>
      </c>
      <c r="C14" t="e">
        <f>#REF!</f>
        <v>#REF!</v>
      </c>
      <c r="D14" s="34" t="e">
        <f>IF(#REF!&gt;0,TEXT(#REF!,"# ##0")," ")</f>
        <v>#REF!</v>
      </c>
      <c r="F14" s="33" t="s">
        <v>44</v>
      </c>
    </row>
    <row r="15" spans="1:6" ht="12.75">
      <c r="A15" t="e">
        <f>#REF!</f>
        <v>#REF!</v>
      </c>
      <c r="B15" t="e">
        <f>#REF!</f>
        <v>#REF!</v>
      </c>
      <c r="C15" t="e">
        <f>#REF!</f>
        <v>#REF!</v>
      </c>
      <c r="D15" s="34" t="e">
        <f>IF(#REF!&gt;0,TEXT(#REF!,"# ##0")," ")</f>
        <v>#REF!</v>
      </c>
      <c r="F15" s="33" t="s">
        <v>44</v>
      </c>
    </row>
    <row r="16" spans="1:6" ht="12.75">
      <c r="A16" t="e">
        <f>#REF!</f>
        <v>#REF!</v>
      </c>
      <c r="B16" t="e">
        <f>#REF!</f>
        <v>#REF!</v>
      </c>
      <c r="C16" t="e">
        <f>#REF!</f>
        <v>#REF!</v>
      </c>
      <c r="D16" s="34" t="e">
        <f>IF(#REF!&gt;0,TEXT(#REF!,"# ##0")," ")</f>
        <v>#REF!</v>
      </c>
      <c r="F16" s="33" t="s">
        <v>44</v>
      </c>
    </row>
    <row r="17" spans="1:6" ht="12.75">
      <c r="A17" t="e">
        <f>#REF!</f>
        <v>#REF!</v>
      </c>
      <c r="B17" t="e">
        <f>#REF!</f>
        <v>#REF!</v>
      </c>
      <c r="C17" t="e">
        <f>#REF!</f>
        <v>#REF!</v>
      </c>
      <c r="D17" s="34" t="e">
        <f>IF(#REF!&gt;0,TEXT(#REF!,"# ##0")," ")</f>
        <v>#REF!</v>
      </c>
      <c r="F17" s="33" t="s">
        <v>44</v>
      </c>
    </row>
    <row r="18" spans="1:6" ht="12.75">
      <c r="A18" t="e">
        <f>#REF!</f>
        <v>#REF!</v>
      </c>
      <c r="B18" t="e">
        <f>#REF!</f>
        <v>#REF!</v>
      </c>
      <c r="C18" t="e">
        <f>#REF!</f>
        <v>#REF!</v>
      </c>
      <c r="D18" s="34" t="e">
        <f>IF(#REF!&gt;0,TEXT(#REF!,"# ##0")," ")</f>
        <v>#REF!</v>
      </c>
      <c r="F18" s="33" t="s">
        <v>44</v>
      </c>
    </row>
    <row r="19" spans="1:6" ht="12.75">
      <c r="A19" t="e">
        <f>#REF!</f>
        <v>#REF!</v>
      </c>
      <c r="B19" t="e">
        <f>#REF!</f>
        <v>#REF!</v>
      </c>
      <c r="C19" t="e">
        <f>#REF!</f>
        <v>#REF!</v>
      </c>
      <c r="D19" s="34" t="e">
        <f>IF(#REF!&gt;0,TEXT(#REF!,"# ##0")," ")</f>
        <v>#REF!</v>
      </c>
      <c r="F19" s="33" t="s">
        <v>44</v>
      </c>
    </row>
    <row r="20" spans="1:6" ht="12.75">
      <c r="A20" t="e">
        <f>#REF!</f>
        <v>#REF!</v>
      </c>
      <c r="B20" t="e">
        <f>#REF!</f>
        <v>#REF!</v>
      </c>
      <c r="C20" t="e">
        <f>#REF!</f>
        <v>#REF!</v>
      </c>
      <c r="D20" s="34" t="e">
        <f>IF(#REF!&gt;0,TEXT(#REF!,"# ##0")," ")</f>
        <v>#REF!</v>
      </c>
      <c r="F20" s="33" t="s">
        <v>44</v>
      </c>
    </row>
    <row r="21" spans="1:6" ht="12.75">
      <c r="A21" t="e">
        <f>#REF!</f>
        <v>#REF!</v>
      </c>
      <c r="B21" t="e">
        <f>#REF!</f>
        <v>#REF!</v>
      </c>
      <c r="C21" t="e">
        <f>#REF!</f>
        <v>#REF!</v>
      </c>
      <c r="D21" s="34" t="e">
        <f>IF(#REF!&gt;0,TEXT(#REF!,"# ##0")," ")</f>
        <v>#REF!</v>
      </c>
      <c r="F21" s="33" t="s">
        <v>44</v>
      </c>
    </row>
    <row r="22" spans="1:6" ht="12.75">
      <c r="A22" t="e">
        <f>#REF!</f>
        <v>#REF!</v>
      </c>
      <c r="B22" t="e">
        <f>#REF!</f>
        <v>#REF!</v>
      </c>
      <c r="C22" t="e">
        <f>#REF!</f>
        <v>#REF!</v>
      </c>
      <c r="D22" s="34" t="e">
        <f>IF(#REF!&gt;0,TEXT(#REF!,"# ##0")," ")</f>
        <v>#REF!</v>
      </c>
      <c r="F22" s="33" t="s">
        <v>44</v>
      </c>
    </row>
    <row r="23" spans="1:6" ht="12.75">
      <c r="A23" t="e">
        <f>#REF!</f>
        <v>#REF!</v>
      </c>
      <c r="B23" t="e">
        <f>#REF!</f>
        <v>#REF!</v>
      </c>
      <c r="C23" t="e">
        <f>#REF!</f>
        <v>#REF!</v>
      </c>
      <c r="D23" s="34" t="e">
        <f>IF(#REF!&gt;0,TEXT(#REF!,"# ##0")," ")</f>
        <v>#REF!</v>
      </c>
      <c r="F23" s="33" t="s">
        <v>44</v>
      </c>
    </row>
    <row r="24" spans="1:6" ht="12.75">
      <c r="A24" t="e">
        <f>#REF!</f>
        <v>#REF!</v>
      </c>
      <c r="B24" t="e">
        <f>#REF!</f>
        <v>#REF!</v>
      </c>
      <c r="C24" t="e">
        <f>#REF!</f>
        <v>#REF!</v>
      </c>
      <c r="D24" s="34" t="e">
        <f>IF(#REF!&gt;0,TEXT(#REF!,"# ##0")," ")</f>
        <v>#REF!</v>
      </c>
      <c r="F24" s="33" t="s">
        <v>44</v>
      </c>
    </row>
    <row r="25" spans="1:6" ht="12.75">
      <c r="A25" t="e">
        <f>#REF!</f>
        <v>#REF!</v>
      </c>
      <c r="B25" t="e">
        <f>#REF!</f>
        <v>#REF!</v>
      </c>
      <c r="C25" t="e">
        <f>#REF!</f>
        <v>#REF!</v>
      </c>
      <c r="D25" s="34" t="e">
        <f>IF(#REF!&gt;0,TEXT(#REF!,"# ##0")," ")</f>
        <v>#REF!</v>
      </c>
      <c r="F25" s="33" t="s">
        <v>44</v>
      </c>
    </row>
    <row r="26" spans="1:6" ht="12.75">
      <c r="A26" t="e">
        <f>#REF!</f>
        <v>#REF!</v>
      </c>
      <c r="B26" t="e">
        <f>#REF!</f>
        <v>#REF!</v>
      </c>
      <c r="C26" t="e">
        <f>#REF!</f>
        <v>#REF!</v>
      </c>
      <c r="D26" s="34" t="e">
        <f>IF(#REF!&gt;0,TEXT(#REF!,"# ##0")," ")</f>
        <v>#REF!</v>
      </c>
      <c r="F26" s="33" t="s">
        <v>44</v>
      </c>
    </row>
    <row r="27" spans="1:6" ht="12.75">
      <c r="A27" t="e">
        <f>#REF!</f>
        <v>#REF!</v>
      </c>
      <c r="B27" t="e">
        <f>#REF!</f>
        <v>#REF!</v>
      </c>
      <c r="C27" t="e">
        <f>#REF!</f>
        <v>#REF!</v>
      </c>
      <c r="D27" s="34" t="e">
        <f>IF(#REF!&gt;0,TEXT(#REF!,"# ##0")," ")</f>
        <v>#REF!</v>
      </c>
      <c r="F27" s="33" t="s">
        <v>44</v>
      </c>
    </row>
    <row r="28" spans="1:6" ht="12.75">
      <c r="A28" t="e">
        <f>#REF!</f>
        <v>#REF!</v>
      </c>
      <c r="B28" t="e">
        <f>#REF!</f>
        <v>#REF!</v>
      </c>
      <c r="C28" t="e">
        <f>#REF!</f>
        <v>#REF!</v>
      </c>
      <c r="D28" s="34" t="e">
        <f>IF(#REF!&gt;0,TEXT(#REF!,"# ##0")," ")</f>
        <v>#REF!</v>
      </c>
      <c r="F28" s="33" t="s">
        <v>44</v>
      </c>
    </row>
    <row r="29" spans="1:6" ht="12.75">
      <c r="A29" t="e">
        <f>#REF!</f>
        <v>#REF!</v>
      </c>
      <c r="B29" t="e">
        <f>#REF!</f>
        <v>#REF!</v>
      </c>
      <c r="C29" t="e">
        <f>#REF!</f>
        <v>#REF!</v>
      </c>
      <c r="D29" s="34" t="e">
        <f>IF(#REF!&gt;0,TEXT(#REF!,"# ##0")," ")</f>
        <v>#REF!</v>
      </c>
      <c r="F29" s="33" t="s">
        <v>44</v>
      </c>
    </row>
    <row r="30" spans="1:6" ht="12.75">
      <c r="A30" t="e">
        <f>#REF!</f>
        <v>#REF!</v>
      </c>
      <c r="B30" t="e">
        <f>#REF!</f>
        <v>#REF!</v>
      </c>
      <c r="C30" t="e">
        <f>#REF!</f>
        <v>#REF!</v>
      </c>
      <c r="D30" s="34" t="e">
        <f>IF(#REF!&gt;0,TEXT(#REF!,"# ##0")," ")</f>
        <v>#REF!</v>
      </c>
      <c r="F30" s="33" t="s">
        <v>44</v>
      </c>
    </row>
    <row r="31" spans="1:6" ht="12.75">
      <c r="A31" t="e">
        <f>#REF!</f>
        <v>#REF!</v>
      </c>
      <c r="B31" t="e">
        <f>#REF!</f>
        <v>#REF!</v>
      </c>
      <c r="C31" t="e">
        <f>#REF!</f>
        <v>#REF!</v>
      </c>
      <c r="D31" s="34" t="e">
        <f>IF(#REF!&gt;0,TEXT(#REF!,"# ##0")," ")</f>
        <v>#REF!</v>
      </c>
      <c r="F31" s="33" t="s">
        <v>44</v>
      </c>
    </row>
    <row r="32" spans="1:6" ht="12.75">
      <c r="A32" t="e">
        <f>#REF!</f>
        <v>#REF!</v>
      </c>
      <c r="B32" t="e">
        <f>#REF!</f>
        <v>#REF!</v>
      </c>
      <c r="C32" t="e">
        <f>#REF!</f>
        <v>#REF!</v>
      </c>
      <c r="D32" s="34" t="e">
        <f>IF(#REF!&gt;0,TEXT(#REF!,"# ##0")," ")</f>
        <v>#REF!</v>
      </c>
      <c r="F32" s="33" t="s">
        <v>44</v>
      </c>
    </row>
    <row r="33" spans="1:6" ht="12.75">
      <c r="A33" t="e">
        <f>#REF!</f>
        <v>#REF!</v>
      </c>
      <c r="B33" t="e">
        <f>#REF!</f>
        <v>#REF!</v>
      </c>
      <c r="C33" t="e">
        <f>#REF!</f>
        <v>#REF!</v>
      </c>
      <c r="D33" s="34" t="e">
        <f>IF(#REF!&gt;0,TEXT(#REF!,"# ##0")," ")</f>
        <v>#REF!</v>
      </c>
      <c r="F33" s="33" t="s">
        <v>44</v>
      </c>
    </row>
    <row r="34" spans="1:6" ht="12.75">
      <c r="A34" t="e">
        <f>#REF!</f>
        <v>#REF!</v>
      </c>
      <c r="B34" t="e">
        <f>#REF!</f>
        <v>#REF!</v>
      </c>
      <c r="C34" t="e">
        <f>#REF!</f>
        <v>#REF!</v>
      </c>
      <c r="D34" s="34" t="e">
        <f>IF(#REF!&gt;0,TEXT(#REF!,"# ##0")," ")</f>
        <v>#REF!</v>
      </c>
      <c r="F34" s="33" t="s">
        <v>44</v>
      </c>
    </row>
    <row r="35" spans="1:6" ht="12.75">
      <c r="A35" t="e">
        <f>#REF!</f>
        <v>#REF!</v>
      </c>
      <c r="B35" t="e">
        <f>#REF!</f>
        <v>#REF!</v>
      </c>
      <c r="C35" t="e">
        <f>#REF!</f>
        <v>#REF!</v>
      </c>
      <c r="D35" s="34" t="e">
        <f>IF(#REF!&gt;0,TEXT(#REF!,"# ##0")," ")</f>
        <v>#REF!</v>
      </c>
      <c r="F35" s="33" t="s">
        <v>44</v>
      </c>
    </row>
    <row r="36" spans="1:6" ht="12.75">
      <c r="A36" t="e">
        <f>#REF!</f>
        <v>#REF!</v>
      </c>
      <c r="B36" t="e">
        <f>#REF!</f>
        <v>#REF!</v>
      </c>
      <c r="C36" t="e">
        <f>#REF!</f>
        <v>#REF!</v>
      </c>
      <c r="D36" s="34" t="e">
        <f>IF(#REF!&gt;0,TEXT(#REF!,"# ##0")," ")</f>
        <v>#REF!</v>
      </c>
      <c r="F36" s="33" t="s">
        <v>44</v>
      </c>
    </row>
    <row r="37" spans="1:6" ht="12.75">
      <c r="A37" t="e">
        <f>#REF!</f>
        <v>#REF!</v>
      </c>
      <c r="B37" t="e">
        <f>#REF!</f>
        <v>#REF!</v>
      </c>
      <c r="C37" t="e">
        <f>#REF!</f>
        <v>#REF!</v>
      </c>
      <c r="D37" s="34" t="e">
        <f>IF(#REF!&gt;0,TEXT(#REF!,"# ##0")," ")</f>
        <v>#REF!</v>
      </c>
      <c r="F37" s="33" t="s">
        <v>44</v>
      </c>
    </row>
    <row r="38" spans="1:6" ht="12.75">
      <c r="A38" t="e">
        <f>#REF!</f>
        <v>#REF!</v>
      </c>
      <c r="B38" t="e">
        <f>#REF!</f>
        <v>#REF!</v>
      </c>
      <c r="C38" t="e">
        <f>#REF!</f>
        <v>#REF!</v>
      </c>
      <c r="D38" s="34" t="e">
        <f>IF(#REF!&gt;0,TEXT(#REF!,"# ##0")," ")</f>
        <v>#REF!</v>
      </c>
      <c r="F38" s="33" t="s">
        <v>44</v>
      </c>
    </row>
    <row r="39" spans="1:6" ht="12.75">
      <c r="A39" t="e">
        <f>#REF!</f>
        <v>#REF!</v>
      </c>
      <c r="B39" t="e">
        <f>#REF!</f>
        <v>#REF!</v>
      </c>
      <c r="C39" t="e">
        <f>#REF!</f>
        <v>#REF!</v>
      </c>
      <c r="D39" s="34" t="e">
        <f>IF(#REF!&gt;0,TEXT(#REF!,"# ##0")," ")</f>
        <v>#REF!</v>
      </c>
      <c r="F39" s="33" t="s">
        <v>44</v>
      </c>
    </row>
    <row r="40" spans="1:6" ht="12.75">
      <c r="A40" t="e">
        <f>#REF!</f>
        <v>#REF!</v>
      </c>
      <c r="B40" t="e">
        <f>#REF!</f>
        <v>#REF!</v>
      </c>
      <c r="C40" t="e">
        <f>#REF!</f>
        <v>#REF!</v>
      </c>
      <c r="D40" s="34" t="e">
        <f>IF(#REF!&gt;0,TEXT(#REF!,"# ##0")," ")</f>
        <v>#REF!</v>
      </c>
      <c r="F40" s="33" t="s">
        <v>44</v>
      </c>
    </row>
    <row r="41" spans="1:6" ht="12.75">
      <c r="A41" t="e">
        <f>#REF!</f>
        <v>#REF!</v>
      </c>
      <c r="B41" t="e">
        <f>#REF!</f>
        <v>#REF!</v>
      </c>
      <c r="C41" t="e">
        <f>#REF!</f>
        <v>#REF!</v>
      </c>
      <c r="D41" s="34" t="e">
        <f>IF(#REF!&gt;0,TEXT(#REF!,"# ##0")," ")</f>
        <v>#REF!</v>
      </c>
      <c r="F41" s="33" t="s">
        <v>44</v>
      </c>
    </row>
    <row r="42" spans="1:6" ht="12.75">
      <c r="A42" t="e">
        <f>#REF!</f>
        <v>#REF!</v>
      </c>
      <c r="B42" t="e">
        <f>#REF!</f>
        <v>#REF!</v>
      </c>
      <c r="C42" t="e">
        <f>#REF!</f>
        <v>#REF!</v>
      </c>
      <c r="D42" s="34" t="e">
        <f>IF(#REF!&gt;0,TEXT(#REF!,"# ##0")," ")</f>
        <v>#REF!</v>
      </c>
      <c r="F42" s="33" t="s">
        <v>44</v>
      </c>
    </row>
    <row r="43" spans="1:6" ht="12.75">
      <c r="A43" t="e">
        <f>#REF!</f>
        <v>#REF!</v>
      </c>
      <c r="B43" t="e">
        <f>#REF!</f>
        <v>#REF!</v>
      </c>
      <c r="C43" t="e">
        <f>#REF!</f>
        <v>#REF!</v>
      </c>
      <c r="D43" s="34" t="e">
        <f>IF(#REF!&gt;0,TEXT(#REF!,"# ##0")," ")</f>
        <v>#REF!</v>
      </c>
      <c r="F43" s="33" t="s">
        <v>44</v>
      </c>
    </row>
    <row r="44" spans="1:6" ht="12.75">
      <c r="A44" t="e">
        <f>#REF!</f>
        <v>#REF!</v>
      </c>
      <c r="B44" t="e">
        <f>#REF!</f>
        <v>#REF!</v>
      </c>
      <c r="C44" t="e">
        <f>#REF!</f>
        <v>#REF!</v>
      </c>
      <c r="D44" s="34" t="e">
        <f>IF(#REF!&gt;0,TEXT(#REF!,"# ##0")," ")</f>
        <v>#REF!</v>
      </c>
      <c r="F44" s="33" t="s">
        <v>44</v>
      </c>
    </row>
    <row r="45" spans="1:6" ht="12.75">
      <c r="A45" t="e">
        <f>#REF!</f>
        <v>#REF!</v>
      </c>
      <c r="B45" t="e">
        <f>#REF!</f>
        <v>#REF!</v>
      </c>
      <c r="C45" t="e">
        <f>#REF!</f>
        <v>#REF!</v>
      </c>
      <c r="D45" s="34" t="e">
        <f>IF(#REF!&gt;0,TEXT(#REF!,"# ##0")," ")</f>
        <v>#REF!</v>
      </c>
      <c r="F45" s="33" t="s">
        <v>44</v>
      </c>
    </row>
    <row r="46" spans="1:6" ht="12.75">
      <c r="A46" t="e">
        <f>#REF!</f>
        <v>#REF!</v>
      </c>
      <c r="B46" t="e">
        <f>#REF!</f>
        <v>#REF!</v>
      </c>
      <c r="C46" t="e">
        <f>#REF!</f>
        <v>#REF!</v>
      </c>
      <c r="D46" s="34" t="e">
        <f>IF(#REF!&gt;0,TEXT(#REF!,"# ##0")," ")</f>
        <v>#REF!</v>
      </c>
      <c r="F46" s="33" t="s">
        <v>44</v>
      </c>
    </row>
    <row r="47" spans="1:6" ht="12.75">
      <c r="A47" t="e">
        <f>#REF!</f>
        <v>#REF!</v>
      </c>
      <c r="B47" t="e">
        <f>#REF!</f>
        <v>#REF!</v>
      </c>
      <c r="C47" t="e">
        <f>#REF!</f>
        <v>#REF!</v>
      </c>
      <c r="D47" s="34" t="e">
        <f>IF(#REF!&gt;0,TEXT(#REF!,"# ##0")," ")</f>
        <v>#REF!</v>
      </c>
      <c r="F47" s="33" t="s">
        <v>44</v>
      </c>
    </row>
    <row r="48" spans="1:6" ht="12.75">
      <c r="A48" t="e">
        <f>#REF!</f>
        <v>#REF!</v>
      </c>
      <c r="B48" t="e">
        <f>#REF!</f>
        <v>#REF!</v>
      </c>
      <c r="C48" t="e">
        <f>#REF!</f>
        <v>#REF!</v>
      </c>
      <c r="D48" s="34" t="e">
        <f>IF(#REF!&gt;0,TEXT(#REF!,"# ##0")," ")</f>
        <v>#REF!</v>
      </c>
      <c r="F48" s="33" t="s">
        <v>44</v>
      </c>
    </row>
    <row r="49" spans="1:6" ht="12.75">
      <c r="A49" t="e">
        <f>#REF!</f>
        <v>#REF!</v>
      </c>
      <c r="B49" t="e">
        <f>#REF!</f>
        <v>#REF!</v>
      </c>
      <c r="C49" t="e">
        <f>#REF!</f>
        <v>#REF!</v>
      </c>
      <c r="D49" s="34" t="e">
        <f>IF(#REF!&gt;0,TEXT(#REF!,"# ##0")," ")</f>
        <v>#REF!</v>
      </c>
      <c r="F49" s="33" t="s">
        <v>44</v>
      </c>
    </row>
    <row r="50" spans="1:6" ht="12.75">
      <c r="A50" t="e">
        <f>#REF!</f>
        <v>#REF!</v>
      </c>
      <c r="B50" t="e">
        <f>#REF!</f>
        <v>#REF!</v>
      </c>
      <c r="C50" t="e">
        <f>#REF!</f>
        <v>#REF!</v>
      </c>
      <c r="D50" s="34" t="e">
        <f>IF(#REF!&gt;0,TEXT(#REF!,"# ##0")," ")</f>
        <v>#REF!</v>
      </c>
      <c r="F50" s="33" t="s">
        <v>44</v>
      </c>
    </row>
    <row r="51" spans="1:6" ht="12.75">
      <c r="A51" t="e">
        <f>#REF!</f>
        <v>#REF!</v>
      </c>
      <c r="B51" t="e">
        <f>#REF!</f>
        <v>#REF!</v>
      </c>
      <c r="C51" t="e">
        <f>#REF!</f>
        <v>#REF!</v>
      </c>
      <c r="D51" s="34" t="e">
        <f>IF(#REF!&gt;0,TEXT(#REF!,"# ##0")," ")</f>
        <v>#REF!</v>
      </c>
      <c r="F51" s="33" t="s">
        <v>44</v>
      </c>
    </row>
    <row r="52" spans="1:6" ht="12.75">
      <c r="A52" t="e">
        <f>#REF!</f>
        <v>#REF!</v>
      </c>
      <c r="B52" t="e">
        <f>#REF!</f>
        <v>#REF!</v>
      </c>
      <c r="C52" t="e">
        <f>#REF!</f>
        <v>#REF!</v>
      </c>
      <c r="D52" s="34" t="e">
        <f>IF(#REF!&gt;0,TEXT(#REF!,"# ##0")," ")</f>
        <v>#REF!</v>
      </c>
      <c r="F52" s="33" t="s">
        <v>44</v>
      </c>
    </row>
    <row r="53" spans="1:6" ht="12.75">
      <c r="A53" t="e">
        <f>#REF!</f>
        <v>#REF!</v>
      </c>
      <c r="B53" t="e">
        <f>#REF!</f>
        <v>#REF!</v>
      </c>
      <c r="C53" t="e">
        <f>#REF!</f>
        <v>#REF!</v>
      </c>
      <c r="D53" s="34" t="e">
        <f>IF(#REF!&gt;0,TEXT(#REF!,"# ##0")," ")</f>
        <v>#REF!</v>
      </c>
      <c r="F53" s="33" t="s">
        <v>44</v>
      </c>
    </row>
    <row r="54" spans="1:6" ht="12.75">
      <c r="A54" t="e">
        <f>#REF!</f>
        <v>#REF!</v>
      </c>
      <c r="B54" t="e">
        <f>#REF!</f>
        <v>#REF!</v>
      </c>
      <c r="C54" t="e">
        <f>#REF!</f>
        <v>#REF!</v>
      </c>
      <c r="D54" s="34" t="e">
        <f>IF(#REF!&gt;0,TEXT(#REF!,"# ##0")," ")</f>
        <v>#REF!</v>
      </c>
      <c r="F54" s="33" t="s">
        <v>44</v>
      </c>
    </row>
    <row r="55" spans="1:6" ht="12.75">
      <c r="A55" t="e">
        <f>#REF!</f>
        <v>#REF!</v>
      </c>
      <c r="B55" t="e">
        <f>#REF!</f>
        <v>#REF!</v>
      </c>
      <c r="C55" t="e">
        <f>#REF!</f>
        <v>#REF!</v>
      </c>
      <c r="D55" s="34" t="e">
        <f>IF(#REF!&gt;0,TEXT(#REF!,"# ##0")," ")</f>
        <v>#REF!</v>
      </c>
      <c r="F55" s="33" t="s">
        <v>44</v>
      </c>
    </row>
    <row r="56" spans="1:6" ht="12.75">
      <c r="A56" t="e">
        <f>#REF!</f>
        <v>#REF!</v>
      </c>
      <c r="B56" t="e">
        <f>#REF!</f>
        <v>#REF!</v>
      </c>
      <c r="C56" t="e">
        <f>#REF!</f>
        <v>#REF!</v>
      </c>
      <c r="D56" s="34" t="e">
        <f>IF(#REF!&gt;0,TEXT(#REF!,"# ##0")," ")</f>
        <v>#REF!</v>
      </c>
      <c r="F56" s="33" t="s">
        <v>44</v>
      </c>
    </row>
    <row r="57" spans="1:6" ht="12.75">
      <c r="A57" t="e">
        <f>#REF!</f>
        <v>#REF!</v>
      </c>
      <c r="B57" t="e">
        <f>#REF!</f>
        <v>#REF!</v>
      </c>
      <c r="C57" t="e">
        <f>#REF!</f>
        <v>#REF!</v>
      </c>
      <c r="D57" s="34" t="e">
        <f>IF(#REF!&gt;0,TEXT(#REF!,"# ##0")," ")</f>
        <v>#REF!</v>
      </c>
      <c r="F57" s="33" t="s">
        <v>44</v>
      </c>
    </row>
    <row r="58" spans="1:6" ht="12.75">
      <c r="A58" t="e">
        <f>#REF!</f>
        <v>#REF!</v>
      </c>
      <c r="B58" t="e">
        <f>#REF!</f>
        <v>#REF!</v>
      </c>
      <c r="C58" t="e">
        <f>#REF!</f>
        <v>#REF!</v>
      </c>
      <c r="D58" s="34" t="e">
        <f>IF(#REF!&gt;0,TEXT(#REF!,"# ##0")," ")</f>
        <v>#REF!</v>
      </c>
      <c r="F58" s="33" t="s">
        <v>44</v>
      </c>
    </row>
    <row r="59" spans="1:6" ht="12.75">
      <c r="A59" t="e">
        <f>#REF!</f>
        <v>#REF!</v>
      </c>
      <c r="B59" t="e">
        <f>#REF!</f>
        <v>#REF!</v>
      </c>
      <c r="C59" t="e">
        <f>#REF!</f>
        <v>#REF!</v>
      </c>
      <c r="D59" s="34" t="e">
        <f>IF(#REF!&gt;0,TEXT(#REF!,"# ##0")," ")</f>
        <v>#REF!</v>
      </c>
      <c r="F59" s="33" t="s">
        <v>44</v>
      </c>
    </row>
    <row r="60" spans="1:6" ht="12.75">
      <c r="A60" t="e">
        <f>#REF!</f>
        <v>#REF!</v>
      </c>
      <c r="B60" t="e">
        <f>#REF!</f>
        <v>#REF!</v>
      </c>
      <c r="C60" t="e">
        <f>#REF!</f>
        <v>#REF!</v>
      </c>
      <c r="D60" s="34" t="e">
        <f>IF(#REF!&gt;0,TEXT(#REF!,"# ##0")," ")</f>
        <v>#REF!</v>
      </c>
      <c r="F60" s="33" t="s">
        <v>44</v>
      </c>
    </row>
    <row r="61" spans="1:6" ht="12.75">
      <c r="A61" t="e">
        <f>#REF!</f>
        <v>#REF!</v>
      </c>
      <c r="B61" t="e">
        <f>#REF!</f>
        <v>#REF!</v>
      </c>
      <c r="C61" t="e">
        <f>#REF!</f>
        <v>#REF!</v>
      </c>
      <c r="D61" s="34" t="e">
        <f>IF(#REF!&gt;0,TEXT(#REF!,"# ##0")," ")</f>
        <v>#REF!</v>
      </c>
      <c r="F61" s="33" t="s">
        <v>44</v>
      </c>
    </row>
    <row r="62" spans="1:6" ht="12.75">
      <c r="A62" t="e">
        <f>#REF!</f>
        <v>#REF!</v>
      </c>
      <c r="B62" t="e">
        <f>#REF!</f>
        <v>#REF!</v>
      </c>
      <c r="C62" t="e">
        <f>#REF!</f>
        <v>#REF!</v>
      </c>
      <c r="D62" s="34" t="e">
        <f>IF(#REF!&gt;0,TEXT(#REF!,"# ##0")," ")</f>
        <v>#REF!</v>
      </c>
      <c r="F62" s="33" t="s">
        <v>44</v>
      </c>
    </row>
    <row r="63" spans="1:6" ht="12.75">
      <c r="A63" t="e">
        <f>#REF!</f>
        <v>#REF!</v>
      </c>
      <c r="B63" t="e">
        <f>#REF!</f>
        <v>#REF!</v>
      </c>
      <c r="C63" t="e">
        <f>#REF!</f>
        <v>#REF!</v>
      </c>
      <c r="D63" s="34" t="e">
        <f>IF(#REF!&gt;0,TEXT(#REF!,"# ##0")," ")</f>
        <v>#REF!</v>
      </c>
      <c r="F63" s="33" t="s">
        <v>44</v>
      </c>
    </row>
    <row r="64" spans="1:6" ht="12.75">
      <c r="A64" t="e">
        <f>#REF!</f>
        <v>#REF!</v>
      </c>
      <c r="B64" t="e">
        <f>#REF!</f>
        <v>#REF!</v>
      </c>
      <c r="C64" t="e">
        <f>#REF!</f>
        <v>#REF!</v>
      </c>
      <c r="D64" s="34" t="e">
        <f>IF(#REF!&gt;0,TEXT(#REF!,"# ##0")," ")</f>
        <v>#REF!</v>
      </c>
      <c r="F64" s="33" t="s">
        <v>44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AI1vj</dc:title>
  <dc:subject>Stat. Bericht AI1 vj ./..</dc:subject>
  <dc:creator>K 40, formatiert von K 131b</dc:creator>
  <cp:keywords/>
  <dc:description>Schnittstellendatei -
Word-Dokument AI1vj
ist mit dieser Datei verknüpft.</dc:description>
  <cp:lastModifiedBy>Gutzeit</cp:lastModifiedBy>
  <cp:lastPrinted>2006-08-22T06:10:49Z</cp:lastPrinted>
  <dcterms:created xsi:type="dcterms:W3CDTF">2001-11-19T10:33:16Z</dcterms:created>
  <dcterms:modified xsi:type="dcterms:W3CDTF">2006-10-26T11:25:37Z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