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8085" yWindow="-15" windowWidth="20730" windowHeight="12855" tabRatio="599"/>
  </bookViews>
  <sheets>
    <sheet name="C_II_1_m1408" sheetId="5" r:id="rId1"/>
    <sheet name=" Impressum" sheetId="3" r:id="rId2"/>
    <sheet name="Seite 3 - Inhalte" sheetId="1" r:id="rId3"/>
    <sheet name="Seite 4 - Inhalte" sheetId="4" r:id="rId4"/>
  </sheets>
  <externalReferences>
    <externalReference r:id="rId5"/>
    <externalReference r:id="rId6"/>
  </externalReferences>
  <calcPr calcId="145621"/>
</workbook>
</file>

<file path=xl/calcChain.xml><?xml version="1.0" encoding="utf-8"?>
<calcChain xmlns="http://schemas.openxmlformats.org/spreadsheetml/2006/main">
  <c r="D15" i="1" l="1"/>
  <c r="D12" i="1"/>
  <c r="D10" i="1"/>
  <c r="D8" i="1"/>
  <c r="D7" i="1"/>
  <c r="F21" i="4" l="1"/>
  <c r="E21" i="4"/>
  <c r="D21" i="4"/>
  <c r="B21" i="4"/>
  <c r="E20" i="4"/>
  <c r="D20" i="4"/>
  <c r="F19" i="4"/>
  <c r="E19" i="4"/>
  <c r="D19" i="4"/>
  <c r="F18" i="4"/>
  <c r="E18" i="4"/>
  <c r="D18" i="4"/>
  <c r="B18" i="4"/>
  <c r="F17" i="4"/>
  <c r="E17" i="4"/>
  <c r="D17" i="4"/>
  <c r="B17" i="4"/>
  <c r="F16" i="4"/>
  <c r="E16" i="4"/>
  <c r="D16" i="4"/>
  <c r="F15" i="4"/>
  <c r="E15" i="4"/>
  <c r="D15" i="4"/>
  <c r="B15" i="4"/>
  <c r="F14" i="4"/>
  <c r="E14" i="4"/>
  <c r="D14" i="4"/>
  <c r="B14" i="4"/>
  <c r="E13" i="4"/>
  <c r="D13" i="4"/>
  <c r="F12" i="4"/>
  <c r="E12" i="4"/>
  <c r="D12" i="4"/>
  <c r="B12" i="4"/>
  <c r="E11" i="4"/>
  <c r="D11" i="4"/>
  <c r="F10" i="4"/>
  <c r="E10" i="4"/>
  <c r="D10" i="4"/>
  <c r="B10" i="4"/>
  <c r="F9" i="4"/>
  <c r="E9" i="4"/>
  <c r="D9" i="4"/>
  <c r="B9" i="4"/>
  <c r="C15" i="1"/>
  <c r="B15" i="1"/>
  <c r="C12" i="1"/>
  <c r="B12" i="1"/>
  <c r="C10" i="1"/>
  <c r="B10" i="1"/>
  <c r="C8" i="1"/>
  <c r="B8" i="1"/>
  <c r="C7" i="1"/>
  <c r="B7" i="1"/>
  <c r="G21" i="4" l="1"/>
  <c r="G18" i="4"/>
  <c r="G16" i="4"/>
  <c r="G14" i="4"/>
  <c r="G10" i="4"/>
  <c r="G9" i="4"/>
  <c r="F15" i="1"/>
  <c r="E12" i="1"/>
  <c r="C13" i="1"/>
  <c r="F8" i="1"/>
  <c r="F7" i="1"/>
  <c r="B9" i="1"/>
  <c r="E15" i="1"/>
  <c r="B13" i="1"/>
  <c r="F12" i="1"/>
  <c r="D13" i="1"/>
  <c r="E10" i="1"/>
  <c r="D9" i="1"/>
  <c r="C9" i="1"/>
  <c r="D14" i="1"/>
  <c r="E8" i="1"/>
  <c r="E7" i="1"/>
  <c r="F10" i="1"/>
  <c r="H12" i="4"/>
  <c r="H17" i="4"/>
  <c r="H16" i="4"/>
  <c r="G19" i="4"/>
  <c r="G15" i="4"/>
  <c r="H19" i="4"/>
  <c r="H10" i="4" l="1"/>
  <c r="H15" i="4"/>
  <c r="H18" i="4"/>
  <c r="G12" i="4"/>
  <c r="B11" i="4"/>
  <c r="B13" i="4" s="1"/>
  <c r="E13" i="1"/>
  <c r="F9" i="1"/>
  <c r="B14" i="1"/>
  <c r="E14" i="1" s="1"/>
  <c r="E9" i="1"/>
  <c r="F13" i="1"/>
  <c r="C14" i="1"/>
  <c r="F14" i="1" s="1"/>
  <c r="B16" i="4"/>
  <c r="B19" i="4" s="1"/>
  <c r="G17" i="4"/>
  <c r="H14" i="4"/>
  <c r="H9" i="4"/>
  <c r="H21" i="4"/>
  <c r="B20" i="4" l="1"/>
  <c r="F11" i="4"/>
  <c r="F13" i="4" l="1"/>
  <c r="H11" i="4"/>
  <c r="G11" i="4"/>
  <c r="F20" i="4" l="1"/>
  <c r="G13" i="4"/>
  <c r="H13" i="4"/>
  <c r="G20" i="4" l="1"/>
  <c r="H20" i="4"/>
</calcChain>
</file>

<file path=xl/sharedStrings.xml><?xml version="1.0" encoding="utf-8"?>
<sst xmlns="http://schemas.openxmlformats.org/spreadsheetml/2006/main" count="116" uniqueCount="99">
  <si>
    <t>Erntemenge</t>
  </si>
  <si>
    <t>Fruchtart</t>
  </si>
  <si>
    <t>1 000 t</t>
  </si>
  <si>
    <t>%</t>
  </si>
  <si>
    <t>Statistisches Amt</t>
  </si>
  <si>
    <t>für Hamburg und Schleswig-Holstein</t>
  </si>
  <si>
    <t>Winterraps</t>
  </si>
  <si>
    <t>Impressum</t>
  </si>
  <si>
    <t>Statistische Berichte</t>
  </si>
  <si>
    <t>Herausgeber</t>
  </si>
  <si>
    <t>Statistisches Amt für Hamburg und Schleswig-Holstein</t>
  </si>
  <si>
    <t>– Anstalt des öffentlichen Rechts –</t>
  </si>
  <si>
    <t>Steckelhörn 12</t>
  </si>
  <si>
    <t>20457 Hamburg</t>
  </si>
  <si>
    <t>Auskunft zu dieser Veröffentlichung:</t>
  </si>
  <si>
    <t>Elke Gripp</t>
  </si>
  <si>
    <t>0431/6895-9310</t>
  </si>
  <si>
    <t>E-Mail:</t>
  </si>
  <si>
    <t xml:space="preserve">E-Mail: </t>
  </si>
  <si>
    <t>info@statistik-nord.de</t>
  </si>
  <si>
    <t xml:space="preserve">Auskünfte: </t>
  </si>
  <si>
    <t xml:space="preserve">040 42831-1766 </t>
  </si>
  <si>
    <t>0431 6895-9393</t>
  </si>
  <si>
    <t>www.statistik-nord.de</t>
  </si>
  <si>
    <t>Auszugsweise Vervielfältigung und Verbreitung mit Quellenangabe gestattet.</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</si>
  <si>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</si>
  <si>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</si>
  <si>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</si>
  <si>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</si>
  <si>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</si>
  <si>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</si>
  <si>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</si>
  <si>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</si>
  <si>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Ertrag</t>
  </si>
  <si>
    <t>dt/ha</t>
  </si>
  <si>
    <t xml:space="preserve">Winterweizen </t>
  </si>
  <si>
    <t>Sommer- und Hartweizen</t>
  </si>
  <si>
    <t>Wintergerste</t>
  </si>
  <si>
    <t>Sommergerste</t>
  </si>
  <si>
    <t>Getreide insgesamt</t>
  </si>
  <si>
    <t>STATISTISCHE BERICHTE</t>
  </si>
  <si>
    <t xml:space="preserve">Ernteberichterstattung über Feldfrüchte </t>
  </si>
  <si>
    <t>und Grünland in Schleswig-Holstein</t>
  </si>
  <si>
    <t>Allen Rechnungen liegen ungerundete Zahlen zugrunde.</t>
  </si>
  <si>
    <t xml:space="preserve">Telefon: </t>
  </si>
  <si>
    <t>ernte@statistik-nord.de</t>
  </si>
  <si>
    <t>Auskunftsdienst:</t>
  </si>
  <si>
    <t>Internet:</t>
  </si>
  <si>
    <t>Sofern in den Produkten auf das Vorhandensein von Copyrightrechten Dritter hingewiesen wird, 
sind die in deren Produkten ausgewiesenen Copyrightbestimmungen zu wahren. 
Alle übrigen Rechte bleiben vorbehalten.</t>
  </si>
  <si>
    <t>Zeichenerklärung:</t>
  </si>
  <si>
    <t>×</t>
  </si>
  <si>
    <t>Differenzen zwischen der Gesamtzahl und der Summe der Teilzahlen entstehen durch unabhängige Rundungen.</t>
  </si>
  <si>
    <t>Qualitätskennzeichen:</t>
  </si>
  <si>
    <t>Zur besseren Einschätzung der Qualität der repräsentativen Erhebung über die Bodennutzung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nicht mehr ausgewiesen, da der Schätzfehler dann zu groß und der Wert damit nicht sicher genug ist.</t>
  </si>
  <si>
    <t>Qualitätszeichen</t>
  </si>
  <si>
    <t>Relativer Standartfehler in Prozent</t>
  </si>
  <si>
    <t>A</t>
  </si>
  <si>
    <t xml:space="preserve"> bis unter 2</t>
  </si>
  <si>
    <t>B</t>
  </si>
  <si>
    <t xml:space="preserve"> 2 bis unter 5</t>
  </si>
  <si>
    <t>C</t>
  </si>
  <si>
    <t xml:space="preserve"> 5 bis unter 10</t>
  </si>
  <si>
    <t>D</t>
  </si>
  <si>
    <t xml:space="preserve"> 10 bis unter 15</t>
  </si>
  <si>
    <t>E</t>
  </si>
  <si>
    <t xml:space="preserve"> 15 und mehr</t>
  </si>
  <si>
    <t>Kennziffer: C II 1 - m 8/14 SH</t>
  </si>
  <si>
    <t>© Statistisches Amt für Hamburg und Schleswig-Holstein, Hamburg 2014</t>
  </si>
  <si>
    <r>
      <rPr>
        <vertAlign val="superscript"/>
        <sz val="8"/>
        <rFont val="Arial"/>
        <family val="2"/>
      </rPr>
      <t>1</t>
    </r>
    <r>
      <rPr>
        <sz val="8"/>
        <rFont val="Arial"/>
        <family val="2"/>
      </rPr>
      <t>ohne Körnermais und CCM</t>
    </r>
  </si>
  <si>
    <r>
      <t>Getreide insgesamt</t>
    </r>
    <r>
      <rPr>
        <b/>
        <vertAlign val="superscript"/>
        <sz val="9"/>
        <rFont val="Arial"/>
        <family val="2"/>
      </rPr>
      <t>1</t>
    </r>
  </si>
  <si>
    <r>
      <t>Qualitäts-kenn-zeichen</t>
    </r>
    <r>
      <rPr>
        <vertAlign val="superscript"/>
        <sz val="9"/>
        <rFont val="Arial"/>
        <family val="2"/>
      </rPr>
      <t>1</t>
    </r>
  </si>
  <si>
    <r>
      <rPr>
        <vertAlign val="superscript"/>
        <sz val="8"/>
        <rFont val="Arial"/>
        <family val="2"/>
      </rPr>
      <t>1</t>
    </r>
    <r>
      <rPr>
        <sz val="8"/>
        <rFont val="Arial"/>
        <family val="2"/>
      </rPr>
      <t>Erläuterungen zu den Qualitätskennzeichen A - E siehe "Qualitätskennzeichen"</t>
    </r>
  </si>
  <si>
    <t>Durchschnitt 2008 – 2013</t>
  </si>
  <si>
    <t>voraussichtlich 2014</t>
  </si>
  <si>
    <t xml:space="preserve"> Durchschnitt 2008 – 2013</t>
  </si>
  <si>
    <t xml:space="preserve"> Veränderung Vorschätzung 2014 gegenüber</t>
  </si>
  <si>
    <t>in 1 000 ha</t>
  </si>
  <si>
    <t>Vorläufige Anbau-fläche 2014</t>
  </si>
  <si>
    <t>Durch-schnitt 2008 - 2013</t>
  </si>
  <si>
    <t>vorraus-sichtlich 2014</t>
  </si>
  <si>
    <t>Veränderung 2014 gegenüber</t>
  </si>
  <si>
    <t xml:space="preserve">   Roggen</t>
  </si>
  <si>
    <t xml:space="preserve"> Brotgetreidearten zus.</t>
  </si>
  <si>
    <t xml:space="preserve">   Triticale</t>
  </si>
  <si>
    <t xml:space="preserve">   Hafer u. Sommermenggetreide</t>
  </si>
  <si>
    <t xml:space="preserve"> Futtergetreidearten zus.</t>
  </si>
  <si>
    <t xml:space="preserve">  Weizen zusammen</t>
  </si>
  <si>
    <t xml:space="preserve">  Gerste zusammen</t>
  </si>
  <si>
    <t xml:space="preserve">  Weizen</t>
  </si>
  <si>
    <t xml:space="preserve">  Roggen</t>
  </si>
  <si>
    <t xml:space="preserve"> Brotgetreidearten zusammen</t>
  </si>
  <si>
    <t xml:space="preserve">  Gerste</t>
  </si>
  <si>
    <t xml:space="preserve">  Hafer, Sommermenggetreide</t>
  </si>
  <si>
    <t xml:space="preserve">  und Triticale</t>
  </si>
  <si>
    <t xml:space="preserve"> Futtergetreidearten zusammen</t>
  </si>
  <si>
    <t xml:space="preserve">1. Die voraussichtlichen Getreide- und Ölfruchternten </t>
  </si>
  <si>
    <t xml:space="preserve">2. Vorläufige Getreide-, Ölfruchtanbaufläche und voraussichtliche Erträge </t>
  </si>
  <si>
    <t>Herausgegeben am: 5. September 2014</t>
  </si>
  <si>
    <t>Korrektur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</si>
</sst>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 ##0&quot;  &quot;;\-###\ ###\ ##0&quot;  &quot;;&quot;-  &quot;"/>
    <numFmt numFmtId="166" formatCode="###\ ##0.0&quot;  &quot;;\-###\ ##0.0&quot;  &quot;;&quot;-  &quot;"/>
  </numFmts>
  <fonts count="32" x14ac:knownFonts="1">
    <font>
      <sz val="10"/>
      <name val="MS Sans Serif"/>
    </font>
    <font>
      <sz val="10"/>
      <color theme="1"/>
      <name val="Arial"/>
      <family val="2"/>
    </font>
    <font>
      <sz val="12"/>
      <color theme="1"/>
      <name val="Arial"/>
      <family val="2"/>
    </font>
    <font>
      <sz val="12"/>
      <color theme="1"/>
      <name val="Arial"/>
      <family val="2"/>
    </font>
    <font>
      <sz val="10"/>
      <name val="Arial"/>
      <family val="2"/>
    </font>
    <font>
      <sz val="8"/>
      <name val="Arial"/>
      <family val="2"/>
    </font>
    <font>
      <sz val="9"/>
      <name val="Arial"/>
      <family val="2"/>
    </font>
    <font>
      <b/>
      <sz val="10"/>
      <name val="Arial"/>
      <family val="2"/>
    </font>
    <font>
      <b/>
      <sz val="12"/>
      <name val="Arial"/>
      <family val="2"/>
    </font>
    <font>
      <sz val="9"/>
      <name val="Arial"/>
      <family val="2"/>
    </font>
    <font>
      <b/>
      <sz val="13"/>
      <name val="Arial"/>
      <family val="2"/>
    </font>
    <font>
      <sz val="12"/>
      <name val="Arial"/>
      <family val="2"/>
    </font>
    <font>
      <sz val="10"/>
      <color indexed="8"/>
      <name val="MS Sans Serif"/>
      <family val="2"/>
    </font>
    <font>
      <vertAlign val="superscript"/>
      <sz val="8"/>
      <name val="Arial"/>
      <family val="2"/>
    </font>
    <font>
      <b/>
      <sz val="9"/>
      <name val="Arial"/>
      <family val="2"/>
    </font>
    <font>
      <b/>
      <vertAlign val="superscript"/>
      <sz val="9"/>
      <name val="Arial"/>
      <family val="2"/>
    </font>
    <font>
      <sz val="9"/>
      <color indexed="10"/>
      <name val="Arial"/>
      <family val="2"/>
    </font>
    <font>
      <b/>
      <sz val="12"/>
      <color theme="1"/>
      <name val="Arial"/>
      <family val="2"/>
    </font>
    <font>
      <u/>
      <sz val="10"/>
      <color theme="10"/>
      <name val="MS Sans Serif"/>
      <family val="2"/>
    </font>
    <font>
      <sz val="10"/>
      <color theme="1"/>
      <name val="Arial"/>
      <family val="2"/>
    </font>
    <font>
      <sz val="16"/>
      <color theme="1"/>
      <name val="Arial"/>
      <family val="2"/>
    </font>
    <font>
      <sz val="18"/>
      <color theme="1"/>
      <name val="Arial"/>
      <family val="2"/>
    </font>
    <font>
      <b/>
      <sz val="10"/>
      <color theme="1"/>
      <name val="Arial"/>
      <family val="2"/>
    </font>
    <font>
      <sz val="25"/>
      <color theme="1"/>
      <name val="Arial"/>
      <family val="2"/>
    </font>
    <font>
      <sz val="25"/>
      <color indexed="8"/>
      <name val="MS Sans Serif"/>
      <family val="2"/>
    </font>
    <font>
      <b/>
      <sz val="10"/>
      <color rgb="FF000000"/>
      <name val="Arial"/>
      <family val="2"/>
    </font>
    <font>
      <sz val="10"/>
      <color rgb="FF000000"/>
      <name val="Arial"/>
      <family val="2"/>
    </font>
    <font>
      <vertAlign val="superscript"/>
      <sz val="9"/>
      <name val="Arial"/>
      <family val="2"/>
    </font>
    <font>
      <u/>
      <sz val="10"/>
      <color theme="10"/>
      <name val="Arial"/>
      <family val="2"/>
    </font>
    <font>
      <sz val="10"/>
      <color indexed="8"/>
      <name val="Arial"/>
      <family val="2"/>
    </font>
    <font>
      <b/>
      <sz val="14"/>
      <name val="Arial"/>
      <family val="2"/>
    </font>
    <font>
      <b/>
      <sz val="14"/>
      <color theme="1"/>
      <name val="Arial"/>
      <family val="2"/>
    </font>
  </fonts>
  <fills count="3">
    <fill>
      <patternFill patternType="none"/>
    </fill>
    <fill>
      <patternFill patternType="gray125"/>
    </fill>
    <fill>
      <patternFill patternType="solid">
        <fgColor rgb="FFD9D9D9"/>
        <bgColor indexed="64"/>
      </patternFill>
    </fill>
  </fills>
  <borders count="24">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rgb="FF1E4B7D"/>
      </bottom>
      <diagonal/>
    </border>
    <border>
      <left style="thin">
        <color rgb="FF1E4B7D"/>
      </left>
      <right/>
      <top/>
      <bottom style="thin">
        <color rgb="FF1E4B7D"/>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5">
    <xf numFmtId="0" fontId="0" fillId="0" borderId="0"/>
    <xf numFmtId="0" fontId="18" fillId="0" borderId="0" applyNumberFormat="0" applyFill="0" applyBorder="0" applyAlignment="0" applyProtection="0"/>
    <xf numFmtId="0" fontId="12" fillId="0" borderId="0"/>
    <xf numFmtId="0" fontId="12" fillId="0" borderId="0"/>
    <xf numFmtId="0" fontId="19" fillId="0" borderId="0"/>
  </cellStyleXfs>
  <cellXfs count="155">
    <xf numFmtId="0" fontId="0" fillId="0" borderId="0" xfId="0"/>
    <xf numFmtId="0" fontId="4" fillId="0" borderId="0" xfId="0" applyFont="1"/>
    <xf numFmtId="0" fontId="5" fillId="0" borderId="0" xfId="0" applyFont="1"/>
    <xf numFmtId="0" fontId="6" fillId="0" borderId="0" xfId="0" applyFont="1"/>
    <xf numFmtId="0" fontId="4" fillId="0" borderId="0" xfId="0" applyFont="1" applyAlignment="1">
      <alignment horizontal="centerContinuous"/>
    </xf>
    <xf numFmtId="0" fontId="4" fillId="0" borderId="0" xfId="0" applyFont="1" applyBorder="1"/>
    <xf numFmtId="3" fontId="4" fillId="0" borderId="0" xfId="0" applyNumberFormat="1" applyFont="1" applyBorder="1" applyAlignment="1">
      <alignment horizontal="right" vertical="center"/>
    </xf>
    <xf numFmtId="0" fontId="9" fillId="0" borderId="0" xfId="0" applyFont="1" applyAlignment="1">
      <alignment horizontal="left"/>
    </xf>
    <xf numFmtId="0" fontId="9" fillId="0" borderId="0" xfId="0" applyFont="1"/>
    <xf numFmtId="0" fontId="12" fillId="0" borderId="0" xfId="2"/>
    <xf numFmtId="0" fontId="19" fillId="0" borderId="0" xfId="2" applyFont="1"/>
    <xf numFmtId="0" fontId="19" fillId="0" borderId="0" xfId="2" applyFont="1" applyAlignment="1">
      <alignment horizontal="left" vertical="top"/>
    </xf>
    <xf numFmtId="0" fontId="19" fillId="0" borderId="0" xfId="2" applyFont="1" applyAlignment="1">
      <alignment horizontal="left"/>
    </xf>
    <xf numFmtId="0" fontId="4" fillId="0" borderId="0" xfId="3" quotePrefix="1" applyFont="1" applyAlignment="1">
      <alignment horizontal="left"/>
    </xf>
    <xf numFmtId="0" fontId="4" fillId="0" borderId="0" xfId="3" applyFont="1"/>
    <xf numFmtId="0" fontId="4" fillId="0" borderId="0" xfId="3" applyFont="1" applyAlignment="1">
      <alignment horizontal="left"/>
    </xf>
    <xf numFmtId="0" fontId="4" fillId="0" borderId="0" xfId="2" applyFont="1" applyAlignment="1">
      <alignment horizontal="left"/>
    </xf>
    <xf numFmtId="164" fontId="4" fillId="0" borderId="0" xfId="0" applyNumberFormat="1" applyFont="1" applyBorder="1" applyAlignment="1">
      <alignment vertical="center"/>
    </xf>
    <xf numFmtId="1" fontId="4" fillId="0" borderId="0" xfId="0" applyNumberFormat="1" applyFont="1" applyBorder="1" applyAlignment="1">
      <alignment vertical="center"/>
    </xf>
    <xf numFmtId="0" fontId="6" fillId="0" borderId="0" xfId="0" applyFont="1" applyBorder="1" applyAlignment="1"/>
    <xf numFmtId="0" fontId="4" fillId="0" borderId="0" xfId="0" applyFont="1" applyAlignment="1">
      <alignment vertical="center"/>
    </xf>
    <xf numFmtId="0" fontId="6" fillId="0" borderId="0" xfId="0" applyFont="1" applyBorder="1"/>
    <xf numFmtId="0" fontId="6" fillId="0" borderId="0" xfId="0" applyFont="1" applyBorder="1" applyAlignment="1">
      <alignment horizontal="center"/>
    </xf>
    <xf numFmtId="164" fontId="6" fillId="0" borderId="0" xfId="0" applyNumberFormat="1" applyFont="1" applyBorder="1"/>
    <xf numFmtId="3" fontId="6" fillId="0" borderId="0" xfId="0" applyNumberFormat="1" applyFont="1" applyBorder="1" applyAlignment="1"/>
    <xf numFmtId="3" fontId="6" fillId="0" borderId="0" xfId="0" applyNumberFormat="1" applyFont="1" applyAlignment="1">
      <alignment horizontal="right"/>
    </xf>
    <xf numFmtId="1" fontId="6" fillId="0" borderId="0" xfId="0" applyNumberFormat="1" applyFont="1" applyBorder="1" applyAlignment="1">
      <alignment horizontal="right"/>
    </xf>
    <xf numFmtId="0" fontId="6" fillId="0" borderId="0" xfId="0" applyFont="1" applyBorder="1" applyAlignment="1">
      <alignment vertical="center"/>
    </xf>
    <xf numFmtId="3" fontId="6" fillId="0" borderId="0" xfId="0" applyNumberFormat="1" applyFont="1" applyBorder="1" applyAlignment="1">
      <alignment vertical="center"/>
    </xf>
    <xf numFmtId="3" fontId="6" fillId="0" borderId="0" xfId="0" applyNumberFormat="1" applyFont="1" applyBorder="1" applyAlignment="1">
      <alignment horizontal="right" vertical="center"/>
    </xf>
    <xf numFmtId="1" fontId="6" fillId="0" borderId="0" xfId="0" applyNumberFormat="1" applyFont="1" applyBorder="1" applyAlignment="1">
      <alignment horizontal="right" vertical="center"/>
    </xf>
    <xf numFmtId="0" fontId="6" fillId="0" borderId="0" xfId="0" applyFont="1" applyBorder="1" applyAlignment="1">
      <alignment vertical="top"/>
    </xf>
    <xf numFmtId="3" fontId="6" fillId="0" borderId="0" xfId="0" applyNumberFormat="1" applyFont="1" applyAlignment="1">
      <alignment horizontal="right" vertical="top"/>
    </xf>
    <xf numFmtId="3" fontId="6" fillId="0" borderId="0" xfId="0" applyNumberFormat="1" applyFont="1" applyBorder="1" applyAlignment="1">
      <alignment vertical="top"/>
    </xf>
    <xf numFmtId="0" fontId="14" fillId="0" borderId="0" xfId="0" applyFont="1" applyBorder="1" applyAlignment="1">
      <alignment vertical="center"/>
    </xf>
    <xf numFmtId="3" fontId="14" fillId="0" borderId="0" xfId="0" applyNumberFormat="1" applyFont="1" applyBorder="1" applyAlignment="1">
      <alignment horizontal="right" vertical="center"/>
    </xf>
    <xf numFmtId="1" fontId="14" fillId="0" borderId="0" xfId="0" applyNumberFormat="1" applyFont="1" applyBorder="1" applyAlignment="1">
      <alignment horizontal="right" vertical="center"/>
    </xf>
    <xf numFmtId="0" fontId="16" fillId="0" borderId="0" xfId="0" applyFont="1"/>
    <xf numFmtId="3" fontId="6" fillId="0" borderId="0" xfId="0" applyNumberFormat="1" applyFont="1" applyFill="1" applyBorder="1" applyAlignment="1"/>
    <xf numFmtId="3" fontId="6" fillId="0" borderId="0" xfId="0" applyNumberFormat="1" applyFont="1" applyFill="1" applyBorder="1" applyAlignment="1">
      <alignment vertical="center"/>
    </xf>
    <xf numFmtId="3" fontId="6" fillId="0" borderId="0" xfId="0" applyNumberFormat="1" applyFont="1" applyFill="1" applyBorder="1"/>
    <xf numFmtId="3" fontId="6" fillId="0" borderId="0" xfId="0" applyNumberFormat="1" applyFont="1" applyFill="1" applyBorder="1" applyAlignment="1">
      <alignment vertical="top"/>
    </xf>
    <xf numFmtId="3" fontId="14" fillId="0" borderId="0" xfId="0" applyNumberFormat="1" applyFont="1" applyFill="1" applyBorder="1" applyAlignment="1">
      <alignment vertical="center"/>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4" xfId="0" applyFont="1" applyFill="1" applyBorder="1" applyAlignment="1">
      <alignment horizontal="center" vertical="center"/>
    </xf>
    <xf numFmtId="0" fontId="5" fillId="0" borderId="0" xfId="0" applyFont="1" applyAlignment="1">
      <alignment horizontal="left"/>
    </xf>
    <xf numFmtId="0" fontId="5" fillId="0" borderId="0" xfId="0" applyFont="1" applyAlignment="1">
      <alignment horizontal="center"/>
    </xf>
    <xf numFmtId="0" fontId="6" fillId="0" borderId="6" xfId="0" applyFont="1" applyBorder="1" applyAlignment="1">
      <alignment horizontal="center"/>
    </xf>
    <xf numFmtId="3" fontId="6" fillId="0" borderId="7" xfId="0" applyNumberFormat="1" applyFont="1" applyBorder="1" applyAlignment="1"/>
    <xf numFmtId="1" fontId="6" fillId="0" borderId="7" xfId="0" applyNumberFormat="1" applyFont="1" applyBorder="1" applyAlignment="1">
      <alignment horizontal="right"/>
    </xf>
    <xf numFmtId="3" fontId="6" fillId="0" borderId="7" xfId="0" applyNumberFormat="1" applyFont="1" applyBorder="1" applyAlignment="1">
      <alignment vertical="center"/>
    </xf>
    <xf numFmtId="3" fontId="6" fillId="0" borderId="7" xfId="0" applyNumberFormat="1" applyFont="1" applyBorder="1" applyAlignment="1">
      <alignment horizontal="right"/>
    </xf>
    <xf numFmtId="3" fontId="6" fillId="0" borderId="7" xfId="0" applyNumberFormat="1" applyFont="1" applyBorder="1" applyAlignment="1">
      <alignment horizontal="right" vertical="top"/>
    </xf>
    <xf numFmtId="3" fontId="6" fillId="0" borderId="7" xfId="0" applyNumberFormat="1" applyFont="1" applyBorder="1" applyAlignment="1">
      <alignment horizontal="right" vertical="center"/>
    </xf>
    <xf numFmtId="3" fontId="14" fillId="0" borderId="7" xfId="0" applyNumberFormat="1" applyFont="1" applyBorder="1" applyAlignment="1">
      <alignment horizontal="right" vertical="center"/>
    </xf>
    <xf numFmtId="0" fontId="6" fillId="0" borderId="6" xfId="0" applyFont="1" applyBorder="1"/>
    <xf numFmtId="166" fontId="6" fillId="0" borderId="0" xfId="0" applyNumberFormat="1" applyFont="1" applyBorder="1" applyAlignment="1">
      <alignment vertical="center"/>
    </xf>
    <xf numFmtId="165" fontId="6" fillId="0" borderId="0" xfId="0" applyNumberFormat="1" applyFont="1" applyBorder="1" applyAlignment="1">
      <alignment vertical="center"/>
    </xf>
    <xf numFmtId="166" fontId="14" fillId="0" borderId="0" xfId="0" applyNumberFormat="1" applyFont="1" applyBorder="1" applyAlignment="1">
      <alignment vertical="center"/>
    </xf>
    <xf numFmtId="165" fontId="14" fillId="0" borderId="0" xfId="0" applyNumberFormat="1" applyFont="1" applyBorder="1" applyAlignment="1">
      <alignment vertical="center"/>
    </xf>
    <xf numFmtId="0" fontId="12" fillId="0" borderId="0" xfId="2" applyAlignment="1">
      <alignment horizontal="left" vertical="top" wrapText="1"/>
    </xf>
    <xf numFmtId="0" fontId="19" fillId="0" borderId="0" xfId="2" applyFont="1" applyAlignment="1">
      <alignment horizontal="left" wrapText="1"/>
    </xf>
    <xf numFmtId="0" fontId="12" fillId="0" borderId="0" xfId="2" applyAlignment="1">
      <alignment horizontal="left" wrapText="1"/>
    </xf>
    <xf numFmtId="0" fontId="19" fillId="0" borderId="0" xfId="4"/>
    <xf numFmtId="0" fontId="11" fillId="0" borderId="0" xfId="4" applyFont="1"/>
    <xf numFmtId="0" fontId="3" fillId="0" borderId="0" xfId="4" applyFont="1"/>
    <xf numFmtId="0" fontId="11" fillId="0" borderId="0" xfId="4" applyFont="1" applyAlignment="1">
      <alignment horizontal="right"/>
    </xf>
    <xf numFmtId="0" fontId="4" fillId="0" borderId="0" xfId="4" applyFont="1"/>
    <xf numFmtId="0" fontId="10" fillId="0" borderId="0" xfId="4" applyFont="1" applyAlignment="1">
      <alignment horizontal="center"/>
    </xf>
    <xf numFmtId="0" fontId="12" fillId="0" borderId="0" xfId="2" applyFont="1"/>
    <xf numFmtId="0" fontId="12" fillId="0" borderId="0" xfId="2" applyAlignment="1">
      <alignment vertical="top"/>
    </xf>
    <xf numFmtId="0" fontId="7" fillId="0" borderId="0" xfId="3" applyFont="1" applyAlignment="1">
      <alignment horizontal="left"/>
    </xf>
    <xf numFmtId="0" fontId="6" fillId="0" borderId="16" xfId="0" applyFont="1" applyBorder="1" applyAlignment="1">
      <alignment vertical="center"/>
    </xf>
    <xf numFmtId="1" fontId="6" fillId="0" borderId="17" xfId="0" applyNumberFormat="1" applyFont="1" applyBorder="1" applyAlignment="1">
      <alignment horizontal="right"/>
    </xf>
    <xf numFmtId="1" fontId="6" fillId="0" borderId="16" xfId="0" applyNumberFormat="1" applyFont="1" applyBorder="1" applyAlignment="1">
      <alignment horizontal="right"/>
    </xf>
    <xf numFmtId="3" fontId="6" fillId="0" borderId="16" xfId="0" applyNumberFormat="1" applyFont="1" applyFill="1" applyBorder="1" applyAlignment="1">
      <alignment vertical="center"/>
    </xf>
    <xf numFmtId="1" fontId="6" fillId="0" borderId="16" xfId="0" applyNumberFormat="1" applyFont="1" applyBorder="1" applyAlignment="1">
      <alignment horizontal="right" vertical="center"/>
    </xf>
    <xf numFmtId="166" fontId="6" fillId="0" borderId="16" xfId="0" applyNumberFormat="1" applyFont="1" applyBorder="1" applyAlignment="1">
      <alignment vertical="center"/>
    </xf>
    <xf numFmtId="165" fontId="6" fillId="0" borderId="16" xfId="0" applyNumberFormat="1" applyFont="1" applyBorder="1" applyAlignment="1">
      <alignment vertical="center"/>
    </xf>
    <xf numFmtId="0" fontId="7" fillId="0" borderId="0" xfId="0" applyFont="1" applyAlignment="1">
      <alignment horizontal="center" vertical="center"/>
    </xf>
    <xf numFmtId="0" fontId="22" fillId="0" borderId="0" xfId="2" applyFont="1" applyAlignment="1">
      <alignment horizontal="left"/>
    </xf>
    <xf numFmtId="0" fontId="12" fillId="0" borderId="0" xfId="2" applyAlignment="1">
      <alignment horizontal="left" wrapText="1"/>
    </xf>
    <xf numFmtId="0" fontId="7" fillId="0" borderId="0" xfId="0" applyFont="1" applyAlignment="1">
      <alignment horizontal="center" vertical="center"/>
    </xf>
    <xf numFmtId="0" fontId="5" fillId="0" borderId="0" xfId="0" applyFont="1" applyBorder="1" applyAlignment="1">
      <alignment wrapText="1"/>
    </xf>
    <xf numFmtId="165" fontId="6" fillId="0" borderId="0" xfId="0" applyNumberFormat="1" applyFont="1" applyFill="1" applyBorder="1" applyAlignment="1">
      <alignment horizontal="left" vertical="center"/>
    </xf>
    <xf numFmtId="165" fontId="6" fillId="0" borderId="0" xfId="0" applyNumberFormat="1" applyFont="1" applyBorder="1" applyAlignment="1">
      <alignment horizontal="left" vertical="center"/>
    </xf>
    <xf numFmtId="165" fontId="6" fillId="0" borderId="0" xfId="0" applyNumberFormat="1" applyFont="1" applyFill="1" applyBorder="1" applyAlignment="1">
      <alignment horizontal="left"/>
    </xf>
    <xf numFmtId="165" fontId="14" fillId="0" borderId="0" xfId="0" applyNumberFormat="1" applyFont="1" applyBorder="1" applyAlignment="1">
      <alignment horizontal="left" vertical="center"/>
    </xf>
    <xf numFmtId="165" fontId="6" fillId="0" borderId="16" xfId="0" applyNumberFormat="1" applyFont="1" applyBorder="1" applyAlignment="1">
      <alignment horizontal="left" vertical="center"/>
    </xf>
    <xf numFmtId="0" fontId="6" fillId="0" borderId="11" xfId="0" applyFont="1" applyBorder="1"/>
    <xf numFmtId="0" fontId="6" fillId="0" borderId="11" xfId="0" applyFont="1" applyBorder="1" applyAlignment="1">
      <alignment horizontal="left" indent="1"/>
    </xf>
    <xf numFmtId="0" fontId="6" fillId="0" borderId="11" xfId="0" applyFont="1" applyBorder="1" applyAlignment="1">
      <alignment vertical="center"/>
    </xf>
    <xf numFmtId="0" fontId="14" fillId="0" borderId="11" xfId="0" applyFont="1" applyBorder="1" applyAlignment="1">
      <alignment vertical="center"/>
    </xf>
    <xf numFmtId="0" fontId="6" fillId="0" borderId="12" xfId="0" applyFont="1" applyBorder="1"/>
    <xf numFmtId="0" fontId="2" fillId="0" borderId="0" xfId="4" applyFont="1" applyAlignment="1">
      <alignment horizontal="right"/>
    </xf>
    <xf numFmtId="0" fontId="20" fillId="0" borderId="0" xfId="4" applyFont="1"/>
    <xf numFmtId="0" fontId="21" fillId="0" borderId="0" xfId="4" applyFont="1" applyAlignment="1">
      <alignment horizontal="right" vertical="center"/>
    </xf>
    <xf numFmtId="0" fontId="2" fillId="0" borderId="0" xfId="4" applyFont="1" applyAlignment="1">
      <alignment horizontal="right" vertical="center"/>
    </xf>
    <xf numFmtId="0" fontId="3" fillId="0" borderId="0" xfId="4" applyFont="1" applyAlignment="1">
      <alignment horizontal="right" vertical="center"/>
    </xf>
    <xf numFmtId="0" fontId="23" fillId="0" borderId="0" xfId="4" applyFont="1" applyAlignment="1">
      <alignment horizontal="right"/>
    </xf>
    <xf numFmtId="0" fontId="24" fillId="0" borderId="0" xfId="2" applyFont="1" applyAlignment="1"/>
    <xf numFmtId="0" fontId="19" fillId="0" borderId="0" xfId="2" applyFont="1" applyAlignment="1">
      <alignment horizontal="left" wrapText="1"/>
    </xf>
    <xf numFmtId="0" fontId="19" fillId="0" borderId="0" xfId="2" applyFont="1" applyAlignment="1">
      <alignment horizontal="left" vertical="top" wrapText="1"/>
    </xf>
    <xf numFmtId="0" fontId="12" fillId="0" borderId="0" xfId="2" applyAlignment="1">
      <alignment horizontal="left" vertical="top" wrapText="1"/>
    </xf>
    <xf numFmtId="0" fontId="12" fillId="0" borderId="0" xfId="2" applyAlignment="1">
      <alignment horizontal="left" wrapText="1"/>
    </xf>
    <xf numFmtId="0" fontId="8" fillId="0" borderId="0" xfId="2" applyFont="1" applyAlignment="1">
      <alignment horizontal="left"/>
    </xf>
    <xf numFmtId="0" fontId="17" fillId="0" borderId="0" xfId="2" applyFont="1" applyAlignment="1">
      <alignment horizontal="left"/>
    </xf>
    <xf numFmtId="0" fontId="3" fillId="0" borderId="0" xfId="2" applyFont="1" applyAlignment="1">
      <alignment horizontal="left"/>
    </xf>
    <xf numFmtId="0" fontId="22" fillId="0" borderId="0" xfId="2" applyFont="1" applyAlignment="1">
      <alignment horizontal="left"/>
    </xf>
    <xf numFmtId="0" fontId="22" fillId="0" borderId="0" xfId="2" applyFont="1" applyAlignment="1">
      <alignment horizontal="left" vertical="top" wrapText="1"/>
    </xf>
    <xf numFmtId="0" fontId="19" fillId="0" borderId="0" xfId="2" applyFont="1" applyAlignment="1">
      <alignment horizontal="left" vertical="top"/>
    </xf>
    <xf numFmtId="0" fontId="22" fillId="0" borderId="0" xfId="2" applyFont="1" applyAlignment="1">
      <alignment horizontal="left" wrapText="1"/>
    </xf>
    <xf numFmtId="0" fontId="25" fillId="0" borderId="0" xfId="0" applyFont="1" applyAlignment="1">
      <alignment horizontal="left" vertical="center"/>
    </xf>
    <xf numFmtId="0" fontId="26" fillId="0" borderId="0" xfId="0" applyFont="1" applyAlignment="1">
      <alignment horizontal="left" wrapText="1"/>
    </xf>
    <xf numFmtId="0" fontId="6" fillId="2" borderId="3"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3" xfId="0" applyFont="1" applyFill="1" applyBorder="1" applyAlignment="1">
      <alignment horizontal="center" vertical="center"/>
    </xf>
    <xf numFmtId="0" fontId="4" fillId="0" borderId="3" xfId="0" applyFont="1" applyBorder="1" applyAlignment="1">
      <alignment horizontal="center"/>
    </xf>
    <xf numFmtId="0" fontId="4" fillId="0" borderId="21" xfId="0" applyFont="1" applyBorder="1" applyAlignment="1">
      <alignment horizontal="center"/>
    </xf>
    <xf numFmtId="0" fontId="4" fillId="0" borderId="18" xfId="0" applyFont="1" applyBorder="1" applyAlignment="1">
      <alignment horizontal="left"/>
    </xf>
    <xf numFmtId="0" fontId="4" fillId="0" borderId="20" xfId="0" applyFont="1" applyBorder="1" applyAlignment="1">
      <alignment horizontal="center"/>
    </xf>
    <xf numFmtId="0" fontId="4" fillId="0" borderId="20" xfId="0" applyFont="1" applyBorder="1" applyAlignment="1">
      <alignment horizontal="left"/>
    </xf>
    <xf numFmtId="0" fontId="4" fillId="0" borderId="1" xfId="0" applyFont="1" applyBorder="1" applyAlignment="1">
      <alignment horizontal="center"/>
    </xf>
    <xf numFmtId="0" fontId="4" fillId="0" borderId="22" xfId="0" applyFont="1" applyBorder="1" applyAlignment="1">
      <alignment horizontal="center"/>
    </xf>
    <xf numFmtId="0" fontId="4" fillId="0" borderId="19" xfId="0" applyFont="1" applyBorder="1" applyAlignment="1">
      <alignment horizontal="left"/>
    </xf>
    <xf numFmtId="0" fontId="4" fillId="0" borderId="19" xfId="0" applyFont="1" applyBorder="1" applyAlignment="1">
      <alignment horizontal="center"/>
    </xf>
    <xf numFmtId="0" fontId="7" fillId="0" borderId="0" xfId="0" applyFont="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3"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9" xfId="0" applyFont="1" applyFill="1" applyBorder="1" applyAlignment="1">
      <alignment horizontal="center" vertical="center" wrapText="1"/>
    </xf>
    <xf numFmtId="0" fontId="28" fillId="0" borderId="0" xfId="1" applyFont="1" applyAlignment="1"/>
    <xf numFmtId="0" fontId="29" fillId="0" borderId="0" xfId="2" applyFont="1" applyAlignment="1"/>
    <xf numFmtId="0" fontId="29" fillId="0" borderId="0" xfId="2" applyFont="1" applyAlignment="1">
      <alignment horizontal="left" wrapText="1"/>
    </xf>
    <xf numFmtId="0" fontId="1" fillId="0" borderId="0" xfId="2" applyFont="1" applyAlignment="1">
      <alignment horizontal="left"/>
    </xf>
    <xf numFmtId="0" fontId="28" fillId="0" borderId="0" xfId="1" applyFont="1" applyAlignment="1">
      <alignment horizontal="left"/>
    </xf>
    <xf numFmtId="0" fontId="1" fillId="0" borderId="0" xfId="2" applyFont="1" applyAlignment="1">
      <alignment horizontal="left" wrapText="1"/>
    </xf>
    <xf numFmtId="0" fontId="30" fillId="0" borderId="0" xfId="4" applyFont="1" applyAlignment="1">
      <alignment horizontal="center"/>
    </xf>
    <xf numFmtId="0" fontId="31" fillId="0" borderId="0" xfId="4" applyFont="1"/>
  </cellXfs>
  <cellStyles count="5">
    <cellStyle name="Hyperlink" xfId="1" builtinId="8"/>
    <cellStyle name="Standard" xfId="0" builtinId="0"/>
    <cellStyle name="Standard 3 2" xfId="2"/>
    <cellStyle name="Standard 8" xfId="4"/>
    <cellStyle name="Standard_T0_1" xfId="3"/>
  </cellStyles>
  <dxfs count="4">
    <dxf>
      <fill>
        <patternFill>
          <bgColor rgb="FFEBEBEB"/>
        </patternFill>
      </fill>
    </dxf>
    <dxf>
      <fill>
        <patternFill>
          <bgColor rgb="FFD9D9D9"/>
        </patternFill>
      </fill>
    </dxf>
    <dxf>
      <fill>
        <patternFill>
          <bgColor rgb="FFD9D9D9"/>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629462</xdr:colOff>
      <xdr:row>3</xdr:row>
      <xdr:rowOff>66675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142876</xdr:rowOff>
    </xdr:from>
    <xdr:to>
      <xdr:col>6</xdr:col>
      <xdr:colOff>857250</xdr:colOff>
      <xdr:row>54</xdr:row>
      <xdr:rowOff>114301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96076"/>
          <a:ext cx="6400800" cy="304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32904</xdr:colOff>
      <xdr:row>20</xdr:row>
      <xdr:rowOff>27710</xdr:rowOff>
    </xdr:from>
    <xdr:to>
      <xdr:col>5</xdr:col>
      <xdr:colOff>787978</xdr:colOff>
      <xdr:row>28</xdr:row>
      <xdr:rowOff>58615</xdr:rowOff>
    </xdr:to>
    <xdr:sp macro="" textlink="">
      <xdr:nvSpPr>
        <xdr:cNvPr id="1025" name="Text 1"/>
        <xdr:cNvSpPr txBox="1">
          <a:spLocks noChangeArrowheads="1"/>
        </xdr:cNvSpPr>
      </xdr:nvSpPr>
      <xdr:spPr bwMode="auto">
        <a:xfrm>
          <a:off x="32904" y="3749787"/>
          <a:ext cx="6308882" cy="137905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lnSpc>
              <a:spcPts val="1000"/>
            </a:lnSpc>
            <a:defRPr sz="1000"/>
          </a:pPr>
          <a:r>
            <a:rPr lang="de-DE" sz="900" b="0" i="0" u="none" strike="noStrike" baseline="0">
              <a:solidFill>
                <a:srgbClr val="000000"/>
              </a:solidFill>
              <a:latin typeface="Arial"/>
              <a:cs typeface="Arial"/>
            </a:rPr>
            <a:t>Nach Auswertung von 77 Prozent der vorgesehenen Probefelder der "Besonderen Ernteermittlung" (Erntemessung), der zweiten Ernteschätzung der amtlichen Ernteberichterstatter von Ende Juli sowie den vorläufigen Anbauflächen der repräsentativen Bodennutzungshaupterhebung, kann in Schleswig-Holstein mit einer  Getreideernte von 3,0 Millionen Tonnen gerechnet werden. Mit  2,1 Mio. t entfallen allein  69 Prozent der Getreideernte auf den  Winterweizen.  Die Getreideanbaufläche </a:t>
          </a:r>
          <a:r>
            <a:rPr lang="de-DE" sz="900" b="0" i="0" u="none" strike="noStrike" baseline="30000">
              <a:solidFill>
                <a:srgbClr val="000000"/>
              </a:solidFill>
              <a:latin typeface="Arial"/>
              <a:cs typeface="Arial"/>
            </a:rPr>
            <a:t>1) </a:t>
          </a:r>
          <a:r>
            <a:rPr lang="de-DE" sz="900" b="0" i="0" u="none" strike="noStrike" baseline="0">
              <a:solidFill>
                <a:srgbClr val="000000"/>
              </a:solidFill>
              <a:latin typeface="Arial"/>
              <a:cs typeface="Arial"/>
            </a:rPr>
            <a:t>wurde um 20 000 Hektar auf 298 000 Hektar ausgeweitet. Die Anbaufläche vom Wintergetreide nahm um 15 Prozent oder 37 000 ha zu. Die unbedeutendere Sommergetreideanbaufläche nahm um die Hälfte (minus 17 000 ha) ab.</a:t>
          </a:r>
        </a:p>
      </xdr:txBody>
    </xdr:sp>
    <xdr:clientData/>
  </xdr:twoCellAnchor>
  <xdr:twoCellAnchor>
    <xdr:from>
      <xdr:col>0</xdr:col>
      <xdr:colOff>73268</xdr:colOff>
      <xdr:row>52</xdr:row>
      <xdr:rowOff>50621</xdr:rowOff>
    </xdr:from>
    <xdr:to>
      <xdr:col>5</xdr:col>
      <xdr:colOff>852587</xdr:colOff>
      <xdr:row>55</xdr:row>
      <xdr:rowOff>102577</xdr:rowOff>
    </xdr:to>
    <xdr:sp macro="" textlink="">
      <xdr:nvSpPr>
        <xdr:cNvPr id="2" name="Textfeld 1"/>
        <xdr:cNvSpPr txBox="1"/>
      </xdr:nvSpPr>
      <xdr:spPr>
        <a:xfrm>
          <a:off x="73268" y="9084717"/>
          <a:ext cx="6333127" cy="5355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a:t>
          </a:r>
          <a:r>
            <a:rPr lang="de-DE" sz="900">
              <a:solidFill>
                <a:schemeClr val="dk1"/>
              </a:solidFill>
              <a:effectLst/>
              <a:latin typeface="Arial" pitchFamily="34" charset="0"/>
              <a:ea typeface="+mn-ea"/>
              <a:cs typeface="Arial" pitchFamily="34" charset="0"/>
            </a:rPr>
            <a:t>  Bundeszahlen veröffentlicht das Statistische Bundesamt in seiner Fachserie 3</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„Land- und Forstwirtschaft,</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Fischerei“, Reihe 3.2.1 Wachstum und Ernte „Feldfrüchte“</a:t>
          </a:r>
          <a:endParaRPr lang="de-DE" sz="900">
            <a:effectLst/>
            <a:latin typeface="Arial" pitchFamily="34" charset="0"/>
            <a:cs typeface="Arial" pitchFamily="34" charset="0"/>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77932</xdr:colOff>
      <xdr:row>27</xdr:row>
      <xdr:rowOff>114301</xdr:rowOff>
    </xdr:from>
    <xdr:to>
      <xdr:col>7</xdr:col>
      <xdr:colOff>571500</xdr:colOff>
      <xdr:row>49</xdr:row>
      <xdr:rowOff>139211</xdr:rowOff>
    </xdr:to>
    <xdr:sp macro="" textlink="">
      <xdr:nvSpPr>
        <xdr:cNvPr id="3" name="Text 1"/>
        <xdr:cNvSpPr txBox="1">
          <a:spLocks noChangeArrowheads="1"/>
        </xdr:cNvSpPr>
      </xdr:nvSpPr>
      <xdr:spPr bwMode="auto">
        <a:xfrm>
          <a:off x="77932" y="5411666"/>
          <a:ext cx="6245203" cy="37176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indent="0" defTabSz="914400" eaLnBrk="1" fontAlgn="auto" latinLnBrk="0" hangingPunct="1">
            <a:lnSpc>
              <a:spcPct val="100000"/>
            </a:lnSpc>
            <a:spcBef>
              <a:spcPts val="0"/>
            </a:spcBef>
            <a:spcAft>
              <a:spcPts val="0"/>
            </a:spcAft>
            <a:buClrTx/>
            <a:buSzTx/>
            <a:buFontTx/>
            <a:buNone/>
            <a:tabLst/>
            <a:defRPr/>
          </a:pPr>
          <a:r>
            <a:rPr lang="de-DE" sz="900">
              <a:effectLst/>
              <a:latin typeface="Arial" pitchFamily="34" charset="0"/>
              <a:ea typeface="+mn-ea"/>
              <a:cs typeface="Arial" pitchFamily="34" charset="0"/>
            </a:rPr>
            <a:t>Die Getreidebestände zeigten sich mit einer guten Bestandesdichte im Frühjahr. Ein früher Vegetationsbeginn verbunden mit vielen Sonnenstunden und einer ausgeglichenen Niederschlagsverteilung führte regional zu einem Vegetationsvorsprung von zwei Wochen. Im weiteren Verlauf reiften sehr gute Bestände heran. Die Getreideernte 2014 konnte aufgrund des guten Erntewetters von Juli bis Anfang August fast abgeschlossen werden. </a:t>
          </a:r>
        </a:p>
        <a:p>
          <a:pPr marL="0" marR="0" indent="0" defTabSz="914400" eaLnBrk="1" fontAlgn="auto" latinLnBrk="0" hangingPunct="1">
            <a:lnSpc>
              <a:spcPct val="100000"/>
            </a:lnSpc>
            <a:spcBef>
              <a:spcPts val="0"/>
            </a:spcBef>
            <a:spcAft>
              <a:spcPts val="0"/>
            </a:spcAft>
            <a:buClrTx/>
            <a:buSzTx/>
            <a:buFontTx/>
            <a:buNone/>
            <a:tabLst/>
            <a:defRPr/>
          </a:pPr>
          <a:endParaRPr lang="de-DE" sz="900">
            <a:effectLst/>
            <a:latin typeface="Arial" pitchFamily="34" charset="0"/>
            <a:ea typeface="+mn-ea"/>
            <a:cs typeface="Arial" pitchFamily="34" charset="0"/>
          </a:endParaRPr>
        </a:p>
        <a:p>
          <a:r>
            <a:rPr lang="de-DE" sz="900">
              <a:effectLst/>
              <a:latin typeface="Arial" pitchFamily="34" charset="0"/>
              <a:ea typeface="+mn-ea"/>
              <a:cs typeface="Arial" pitchFamily="34" charset="0"/>
            </a:rPr>
            <a:t>Allein 2,1 Mio. t oder 69 Prozent der Getreideernte entfallen auf den </a:t>
          </a:r>
          <a:r>
            <a:rPr lang="de-DE" sz="900" b="1">
              <a:effectLst/>
              <a:latin typeface="Arial" pitchFamily="34" charset="0"/>
              <a:ea typeface="+mn-ea"/>
              <a:cs typeface="Arial" pitchFamily="34" charset="0"/>
            </a:rPr>
            <a:t>Winterweizen</a:t>
          </a:r>
          <a:r>
            <a:rPr lang="de-DE" sz="900">
              <a:effectLst/>
              <a:latin typeface="Arial" pitchFamily="34" charset="0"/>
              <a:ea typeface="+mn-ea"/>
              <a:cs typeface="Arial" pitchFamily="34" charset="0"/>
            </a:rPr>
            <a:t>. Der Durchschnittsertrag je Hektar wird bei rund 108 Dezitonnen (dt) liegen und damit der höchste Ertrag sein, der in Schleswig-Holstein geerntet wurde (2001 = 98 dt/ha). Durch eine Ausweitung der Anbaufläche für die Ernte 2014 um 20 Prozent auf nunmehr 190 000 ha und dem hohen Hektarertrag, liegt die Winterweizenernte um 45 Prozent über der des Vorjahres. </a:t>
          </a:r>
        </a:p>
        <a:p>
          <a:endParaRPr lang="de-DE" sz="900">
            <a:effectLst/>
            <a:latin typeface="Arial" pitchFamily="34" charset="0"/>
            <a:ea typeface="+mn-ea"/>
            <a:cs typeface="Arial" pitchFamily="34" charset="0"/>
          </a:endParaRPr>
        </a:p>
        <a:p>
          <a:r>
            <a:rPr lang="de-DE" sz="900">
              <a:effectLst/>
              <a:latin typeface="Arial" pitchFamily="34" charset="0"/>
              <a:ea typeface="+mn-ea"/>
              <a:cs typeface="Arial" pitchFamily="34" charset="0"/>
            </a:rPr>
            <a:t>Für den </a:t>
          </a:r>
          <a:r>
            <a:rPr lang="de-DE" sz="900" b="1">
              <a:effectLst/>
              <a:latin typeface="Arial" pitchFamily="34" charset="0"/>
              <a:ea typeface="+mn-ea"/>
              <a:cs typeface="Arial" pitchFamily="34" charset="0"/>
            </a:rPr>
            <a:t>Roggen</a:t>
          </a:r>
          <a:r>
            <a:rPr lang="de-DE" sz="900">
              <a:effectLst/>
              <a:latin typeface="Arial" pitchFamily="34" charset="0"/>
              <a:ea typeface="+mn-ea"/>
              <a:cs typeface="Arial" pitchFamily="34" charset="0"/>
            </a:rPr>
            <a:t> errechnet sich gegenüber dem Vorjahr eine Zunahme der Erntemenge um 11 Prozent auf 0,22 Mio. t. Mit einem durchschnittlichen Hektarertrag von knapp 81 dt/ha wird der Spitzenwert aus dem Vorjahr (76,6 dt/ha) noch übertroffen. </a:t>
          </a:r>
        </a:p>
        <a:p>
          <a:endParaRPr lang="de-DE" sz="900">
            <a:effectLst/>
            <a:latin typeface="Arial" pitchFamily="34" charset="0"/>
            <a:ea typeface="+mn-ea"/>
            <a:cs typeface="Arial" pitchFamily="34" charset="0"/>
          </a:endParaRPr>
        </a:p>
        <a:p>
          <a:r>
            <a:rPr lang="de-DE" sz="900">
              <a:effectLst/>
              <a:latin typeface="Arial" pitchFamily="34" charset="0"/>
              <a:ea typeface="+mn-ea"/>
              <a:cs typeface="Arial" pitchFamily="34" charset="0"/>
            </a:rPr>
            <a:t>Auch die </a:t>
          </a:r>
          <a:r>
            <a:rPr lang="de-DE" sz="900" b="1">
              <a:effectLst/>
              <a:latin typeface="Arial" pitchFamily="34" charset="0"/>
              <a:ea typeface="+mn-ea"/>
              <a:cs typeface="Arial" pitchFamily="34" charset="0"/>
            </a:rPr>
            <a:t>Wintergerste</a:t>
          </a:r>
          <a:r>
            <a:rPr lang="de-DE" sz="900">
              <a:effectLst/>
              <a:latin typeface="Arial" pitchFamily="34" charset="0"/>
              <a:ea typeface="+mn-ea"/>
              <a:cs typeface="Arial" pitchFamily="34" charset="0"/>
            </a:rPr>
            <a:t> erbrachte auf einer leicht ausgeweiteten Anbaufläche von nunmehr 55 000 ha einen Spitzenhektarertrag von 95 dt/ha. Die Triticale erreichte erstmals einen Hektarertrag von 81 dt und eine Erntemenge - die mit 66 000 t - 50 Prozent über der von 2013 liegt.</a:t>
          </a:r>
        </a:p>
        <a:p>
          <a:endParaRPr lang="de-DE" sz="900">
            <a:effectLst/>
            <a:latin typeface="Arial" pitchFamily="34" charset="0"/>
            <a:ea typeface="+mn-ea"/>
            <a:cs typeface="Arial" pitchFamily="34" charset="0"/>
          </a:endParaRPr>
        </a:p>
        <a:p>
          <a:r>
            <a:rPr lang="de-DE" sz="900">
              <a:effectLst/>
              <a:latin typeface="Arial" pitchFamily="34" charset="0"/>
              <a:ea typeface="+mn-ea"/>
              <a:cs typeface="Arial" pitchFamily="34" charset="0"/>
            </a:rPr>
            <a:t>Beim</a:t>
          </a:r>
          <a:r>
            <a:rPr lang="de-DE" sz="900" baseline="0">
              <a:effectLst/>
              <a:latin typeface="Arial" pitchFamily="34" charset="0"/>
              <a:ea typeface="+mn-ea"/>
              <a:cs typeface="Arial" pitchFamily="34" charset="0"/>
            </a:rPr>
            <a:t> </a:t>
          </a:r>
          <a:r>
            <a:rPr lang="de-DE" sz="900" b="1">
              <a:effectLst/>
              <a:latin typeface="Arial" pitchFamily="34" charset="0"/>
              <a:ea typeface="+mn-ea"/>
              <a:cs typeface="Arial" pitchFamily="34" charset="0"/>
            </a:rPr>
            <a:t>Raps</a:t>
          </a:r>
          <a:r>
            <a:rPr lang="de-DE" sz="900">
              <a:effectLst/>
              <a:latin typeface="Arial" pitchFamily="34" charset="0"/>
              <a:ea typeface="+mn-ea"/>
              <a:cs typeface="Arial" pitchFamily="34" charset="0"/>
            </a:rPr>
            <a:t> wird ein Durchschnittsertrag von 46 dt/ha erwartet. Dieser Spitzenwert liegt 13 Prozent über der des Vorjahres. Dadurch wird trotz einer eingeschränkten Anbaufläche von nunmehr  99 000 ha  die Gesamterntemenge von knapp 0,5 Mio. t fast wieder erreicht werden.</a:t>
          </a:r>
        </a:p>
        <a:p>
          <a:r>
            <a:rPr lang="de-DE" sz="900">
              <a:effectLst/>
              <a:latin typeface="Arial" pitchFamily="34" charset="0"/>
              <a:ea typeface="+mn-ea"/>
              <a:cs typeface="Arial" pitchFamily="34" charset="0"/>
            </a:rPr>
            <a:t> </a:t>
          </a:r>
        </a:p>
        <a:p>
          <a:r>
            <a:rPr lang="de-DE" sz="900">
              <a:effectLst/>
              <a:latin typeface="Arial" pitchFamily="34" charset="0"/>
              <a:ea typeface="+mn-ea"/>
              <a:cs typeface="Arial" pitchFamily="34" charset="0"/>
            </a:rPr>
            <a:t>In die Ertragsmessungen sollen insgesamt 835 ausgewählte Felder im Rahmen der Stichprobe für die Besondere Ernte- und Qualitätsermittlung einbezogen werden. Es konnten noch nicht alle Proben ausgewertet werden. Somit kann die endgültige Getreidemenge noch von diesem Ergebnis abweichen. Bei den Erträgen sind regional  Unterschiede zu verzeichnen. Die höchsten</a:t>
          </a:r>
          <a:r>
            <a:rPr lang="de-DE" sz="900" baseline="0">
              <a:effectLst/>
              <a:latin typeface="Arial" pitchFamily="34" charset="0"/>
              <a:ea typeface="+mn-ea"/>
              <a:cs typeface="Arial" pitchFamily="34" charset="0"/>
            </a:rPr>
            <a:t> Erträge sind auf </a:t>
          </a:r>
          <a:r>
            <a:rPr lang="de-DE" sz="900">
              <a:effectLst/>
              <a:latin typeface="Arial" pitchFamily="34" charset="0"/>
              <a:ea typeface="+mn-ea"/>
              <a:cs typeface="Arial" pitchFamily="34" charset="0"/>
            </a:rPr>
            <a:t>den guten Marschböden und auf den Flächen im Östlichen Hügelland erzielt worden.</a:t>
          </a:r>
          <a:endParaRPr lang="de-DE" sz="10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2\AB-232\Ernte\FELDBER\STETIG\Ver&#246;ffentlichung\LAND\LAND-Ver&#246;f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rbeitsbereiche\AB-2\AB-232\Ernte\BEE\Erntesch&#228;tzungen\2014\BEE-1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S"/>
      <sheetName val="Winterweizen"/>
      <sheetName val="Sommer- u. Hartweizen"/>
      <sheetName val="Sommerweizen"/>
      <sheetName val="Hartweizen"/>
      <sheetName val="Weizen zus."/>
      <sheetName val="Roggen"/>
      <sheetName val="Wintergerste"/>
      <sheetName val="Sommergerste"/>
      <sheetName val="Gerste zus."/>
      <sheetName val="Triticale"/>
      <sheetName val="Hafer"/>
      <sheetName val="Sommermenggetreide"/>
      <sheetName val="Hafer u. Sommermenggetreide"/>
      <sheetName val="Getreide insges. (o.Körnermais)"/>
      <sheetName val="Brotgetreide"/>
      <sheetName val="Futtergetreide (ohne Körnerm)"/>
      <sheetName val="Wintergetreide"/>
      <sheetName val="Sommergetreide"/>
      <sheetName val="Körnermais + CCM"/>
      <sheetName val="Winterraps"/>
      <sheetName val="Sommerraps + Rübsen"/>
      <sheetName val="Raps + Rübsen zus."/>
      <sheetName val="Frühkartoffeln"/>
      <sheetName val="Mittelfr. + Spätkartoffeln"/>
      <sheetName val="Kartoffeln zus."/>
      <sheetName val="Zuckerrüben"/>
      <sheetName val="Runkelrüben"/>
      <sheetName val="Kohlrüben"/>
      <sheetName val="Rüben insgesamt"/>
      <sheetName val="Hackfrüchte (Rüben+Kart zus.)"/>
      <sheetName val="Futtererbsen"/>
      <sheetName val="Ackerbohnen"/>
      <sheetName val="Futtererbsen + Ackerbohnen"/>
      <sheetName val="Grünmais (Silomais)"/>
      <sheetName val="Luzerne"/>
      <sheetName val="Klee + Kleegras"/>
      <sheetName val="Gras a. d. Ackerland"/>
      <sheetName val="Dauerwiesen"/>
      <sheetName val="Mähweiden u. Weiden"/>
      <sheetName val="Klee u. G.a.d. Ackerland"/>
      <sheetName val="Mähweiden"/>
      <sheetName val="Weiden"/>
      <sheetName val="Aufteilung Grünlandnutzung"/>
      <sheetName val="Heuanteil"/>
      <sheetName val="Vorräte"/>
      <sheetName val="Hektarerträge"/>
      <sheetName val="Grafik"/>
      <sheetName val="Grafik 1"/>
    </sheetNames>
    <sheetDataSet>
      <sheetData sheetId="0"/>
      <sheetData sheetId="1"/>
      <sheetData sheetId="2"/>
      <sheetData sheetId="3"/>
      <sheetData sheetId="4"/>
      <sheetData sheetId="5">
        <row r="67">
          <cell r="E67">
            <v>1523213</v>
          </cell>
          <cell r="G67">
            <v>1838918.8333333333</v>
          </cell>
        </row>
      </sheetData>
      <sheetData sheetId="6">
        <row r="67">
          <cell r="E67">
            <v>202905</v>
          </cell>
          <cell r="G67">
            <v>167542.83333333334</v>
          </cell>
        </row>
      </sheetData>
      <sheetData sheetId="7"/>
      <sheetData sheetId="8"/>
      <sheetData sheetId="9">
        <row r="67">
          <cell r="E67">
            <v>504160</v>
          </cell>
          <cell r="G67">
            <v>493403.83333333331</v>
          </cell>
        </row>
      </sheetData>
      <sheetData sheetId="10">
        <row r="67">
          <cell r="E67">
            <v>43852</v>
          </cell>
          <cell r="G67">
            <v>44888</v>
          </cell>
        </row>
      </sheetData>
      <sheetData sheetId="11"/>
      <sheetData sheetId="12"/>
      <sheetData sheetId="13">
        <row r="67">
          <cell r="E67">
            <v>62239</v>
          </cell>
          <cell r="G67">
            <v>42620</v>
          </cell>
        </row>
      </sheetData>
      <sheetData sheetId="14"/>
      <sheetData sheetId="15"/>
      <sheetData sheetId="16"/>
      <sheetData sheetId="17"/>
      <sheetData sheetId="18"/>
      <sheetData sheetId="19"/>
      <sheetData sheetId="20">
        <row r="67">
          <cell r="E67">
            <v>462117</v>
          </cell>
          <cell r="G67">
            <v>402648</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E "/>
      <sheetName val="BEE-1V"/>
    </sheetNames>
    <sheetDataSet>
      <sheetData sheetId="0">
        <row r="14">
          <cell r="E14">
            <v>190008.26</v>
          </cell>
          <cell r="K14">
            <v>90.220108784871172</v>
          </cell>
          <cell r="L14">
            <v>89.56</v>
          </cell>
          <cell r="M14">
            <v>108.11</v>
          </cell>
        </row>
        <row r="15">
          <cell r="E15">
            <v>3934.3500000000004</v>
          </cell>
          <cell r="K15">
            <v>68.42011273754926</v>
          </cell>
          <cell r="L15">
            <v>74.36</v>
          </cell>
          <cell r="M15">
            <v>81.849999999999994</v>
          </cell>
        </row>
        <row r="16">
          <cell r="K16">
            <v>89.557225814810906</v>
          </cell>
          <cell r="L16">
            <v>88.32</v>
          </cell>
          <cell r="M16">
            <v>107.58</v>
          </cell>
        </row>
        <row r="17">
          <cell r="E17">
            <v>27774.5</v>
          </cell>
          <cell r="K17">
            <v>66.862475968918815</v>
          </cell>
          <cell r="L17">
            <v>76.55</v>
          </cell>
          <cell r="M17">
            <v>80.97</v>
          </cell>
        </row>
        <row r="18">
          <cell r="K18">
            <v>87.088909651700845</v>
          </cell>
          <cell r="L18">
            <v>86.76</v>
          </cell>
          <cell r="M18">
            <v>104.24</v>
          </cell>
        </row>
        <row r="19">
          <cell r="E19">
            <v>54663.29</v>
          </cell>
          <cell r="K19">
            <v>82.73829253625378</v>
          </cell>
          <cell r="L19">
            <v>85.3</v>
          </cell>
          <cell r="M19">
            <v>95.48</v>
          </cell>
        </row>
        <row r="20">
          <cell r="E20">
            <v>4725.75</v>
          </cell>
          <cell r="K20">
            <v>47.130457377764273</v>
          </cell>
          <cell r="L20">
            <v>55.86</v>
          </cell>
          <cell r="M20">
            <v>55.62</v>
          </cell>
        </row>
        <row r="21">
          <cell r="K21">
            <v>77.858479242989176</v>
          </cell>
          <cell r="L21">
            <v>81.17</v>
          </cell>
          <cell r="M21">
            <v>92.31</v>
          </cell>
        </row>
        <row r="22">
          <cell r="E22">
            <v>8508.19</v>
          </cell>
          <cell r="K22">
            <v>53.3915047125749</v>
          </cell>
          <cell r="L22">
            <v>54.31</v>
          </cell>
          <cell r="M22">
            <v>56.82</v>
          </cell>
        </row>
        <row r="23">
          <cell r="E23">
            <v>8187.17</v>
          </cell>
          <cell r="K23">
            <v>69.794018914208152</v>
          </cell>
          <cell r="L23">
            <v>76.260000000000005</v>
          </cell>
          <cell r="M23">
            <v>80.599999999999994</v>
          </cell>
        </row>
        <row r="24">
          <cell r="K24">
            <v>74.680844667842948</v>
          </cell>
          <cell r="L24">
            <v>76.930000000000007</v>
          </cell>
          <cell r="M24">
            <v>87.08</v>
          </cell>
        </row>
        <row r="25">
          <cell r="K25">
            <v>83.957044340410135</v>
          </cell>
          <cell r="L25">
            <v>83.96</v>
          </cell>
          <cell r="M25">
            <v>99.86</v>
          </cell>
        </row>
        <row r="26">
          <cell r="E26">
            <v>99338.01</v>
          </cell>
          <cell r="K26">
            <v>41.371609143193297</v>
          </cell>
          <cell r="L26">
            <v>41.04</v>
          </cell>
          <cell r="M26">
            <v>46.22</v>
          </cell>
        </row>
      </sheetData>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1"/>
  <sheetViews>
    <sheetView tabSelected="1" zoomScaleNormal="100" workbookViewId="0"/>
  </sheetViews>
  <sheetFormatPr baseColWidth="10" defaultColWidth="11.28515625" defaultRowHeight="12.75" x14ac:dyDescent="0.2"/>
  <cols>
    <col min="1" max="7" width="13.140625" style="65" customWidth="1"/>
    <col min="8" max="8" width="10.7109375" style="65" customWidth="1"/>
    <col min="9" max="95" width="12.140625" style="65" customWidth="1"/>
    <col min="96" max="16384" width="11.28515625" style="65"/>
  </cols>
  <sheetData>
    <row r="3" spans="1:7" ht="20.25" x14ac:dyDescent="0.3">
      <c r="A3" s="97" t="s">
        <v>4</v>
      </c>
      <c r="B3" s="97"/>
      <c r="C3" s="97"/>
      <c r="D3" s="97"/>
    </row>
    <row r="4" spans="1:7" ht="20.25" x14ac:dyDescent="0.3">
      <c r="A4" s="97" t="s">
        <v>5</v>
      </c>
      <c r="B4" s="97"/>
      <c r="C4" s="97"/>
      <c r="D4" s="97"/>
    </row>
    <row r="11" spans="1:7" ht="15" x14ac:dyDescent="0.2">
      <c r="A11" s="66"/>
      <c r="F11" s="67"/>
      <c r="G11" s="68"/>
    </row>
    <row r="13" spans="1:7" x14ac:dyDescent="0.2">
      <c r="A13" s="69"/>
    </row>
    <row r="15" spans="1:7" ht="23.25" x14ac:dyDescent="0.2">
      <c r="D15" s="98" t="s">
        <v>40</v>
      </c>
      <c r="E15" s="98"/>
      <c r="F15" s="98"/>
      <c r="G15" s="98"/>
    </row>
    <row r="16" spans="1:7" ht="15" x14ac:dyDescent="0.2">
      <c r="D16" s="99" t="s">
        <v>66</v>
      </c>
      <c r="E16" s="100"/>
      <c r="F16" s="100"/>
      <c r="G16" s="100"/>
    </row>
    <row r="18" spans="1:7" ht="31.5" x14ac:dyDescent="0.45">
      <c r="A18" s="101" t="s">
        <v>41</v>
      </c>
      <c r="B18" s="102"/>
      <c r="C18" s="102"/>
      <c r="D18" s="102"/>
      <c r="E18" s="102"/>
      <c r="F18" s="102"/>
      <c r="G18" s="102"/>
    </row>
    <row r="19" spans="1:7" ht="30.75" x14ac:dyDescent="0.4">
      <c r="B19" s="101" t="s">
        <v>42</v>
      </c>
      <c r="C19" s="101"/>
      <c r="D19" s="101"/>
      <c r="E19" s="101"/>
      <c r="F19" s="101"/>
      <c r="G19" s="101"/>
    </row>
    <row r="20" spans="1:7" ht="18" x14ac:dyDescent="0.25">
      <c r="A20" s="70"/>
      <c r="B20" s="70"/>
      <c r="C20" s="70"/>
      <c r="D20" s="70"/>
      <c r="E20" s="70"/>
      <c r="F20" s="153"/>
      <c r="G20" s="154" t="s">
        <v>98</v>
      </c>
    </row>
    <row r="21" spans="1:7" ht="15" x14ac:dyDescent="0.2">
      <c r="D21" s="96" t="s">
        <v>97</v>
      </c>
      <c r="E21" s="96"/>
      <c r="F21" s="96"/>
      <c r="G21" s="96"/>
    </row>
  </sheetData>
  <mergeCells count="7">
    <mergeCell ref="A3:D3"/>
    <mergeCell ref="A4:D4"/>
    <mergeCell ref="D15:G15"/>
    <mergeCell ref="D16:G16"/>
    <mergeCell ref="A18:G18"/>
    <mergeCell ref="B19:G19"/>
    <mergeCell ref="D21:G21"/>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7"/>
  <sheetViews>
    <sheetView view="pageLayout" zoomScaleNormal="100" workbookViewId="0">
      <selection activeCell="A15" sqref="A15:G16"/>
    </sheetView>
  </sheetViews>
  <sheetFormatPr baseColWidth="10" defaultColWidth="11.28515625" defaultRowHeight="12.75" x14ac:dyDescent="0.2"/>
  <cols>
    <col min="1" max="1" width="10.140625" style="9" customWidth="1"/>
    <col min="2" max="6" width="13.140625" style="9" customWidth="1"/>
    <col min="7" max="7" width="16" style="9" customWidth="1"/>
    <col min="8" max="16384" width="11.28515625" style="9"/>
  </cols>
  <sheetData>
    <row r="2" spans="1:7" ht="15.75" x14ac:dyDescent="0.25">
      <c r="A2" s="107" t="s">
        <v>7</v>
      </c>
      <c r="B2" s="107"/>
      <c r="C2" s="107"/>
      <c r="D2" s="107"/>
      <c r="E2" s="107"/>
      <c r="F2" s="107"/>
      <c r="G2" s="107"/>
    </row>
    <row r="3" spans="1:7" ht="10.5" customHeight="1" x14ac:dyDescent="0.2"/>
    <row r="4" spans="1:7" ht="15.75" x14ac:dyDescent="0.25">
      <c r="A4" s="108" t="s">
        <v>8</v>
      </c>
      <c r="B4" s="109"/>
      <c r="C4" s="109"/>
      <c r="D4" s="109"/>
      <c r="E4" s="109"/>
      <c r="F4" s="109"/>
      <c r="G4" s="109"/>
    </row>
    <row r="5" spans="1:7" x14ac:dyDescent="0.2">
      <c r="A5" s="110" t="s">
        <v>9</v>
      </c>
      <c r="B5" s="110"/>
      <c r="C5" s="110"/>
      <c r="D5" s="110"/>
      <c r="E5" s="110"/>
      <c r="F5" s="110"/>
      <c r="G5" s="110"/>
    </row>
    <row r="6" spans="1:7" ht="7.5" customHeight="1" x14ac:dyDescent="0.2">
      <c r="A6" s="10"/>
    </row>
    <row r="7" spans="1:7" x14ac:dyDescent="0.2">
      <c r="A7" s="111" t="s">
        <v>10</v>
      </c>
      <c r="B7" s="105"/>
      <c r="C7" s="105"/>
      <c r="D7" s="105"/>
      <c r="E7" s="105"/>
      <c r="F7" s="105"/>
      <c r="G7" s="105"/>
    </row>
    <row r="8" spans="1:7" x14ac:dyDescent="0.2">
      <c r="A8" s="103" t="s">
        <v>11</v>
      </c>
      <c r="B8" s="106"/>
      <c r="C8" s="106"/>
      <c r="D8" s="106"/>
      <c r="E8" s="106"/>
      <c r="F8" s="106"/>
      <c r="G8" s="106"/>
    </row>
    <row r="10" spans="1:7" ht="12.75" customHeight="1" x14ac:dyDescent="0.2">
      <c r="A10" s="112" t="s">
        <v>12</v>
      </c>
      <c r="B10" s="112"/>
      <c r="C10" s="112"/>
      <c r="D10" s="112"/>
      <c r="E10" s="112"/>
      <c r="F10" s="112"/>
      <c r="G10" s="112"/>
    </row>
    <row r="11" spans="1:7" x14ac:dyDescent="0.2">
      <c r="A11" s="11" t="s">
        <v>13</v>
      </c>
      <c r="B11" s="62"/>
      <c r="C11" s="62"/>
      <c r="D11" s="62"/>
      <c r="E11" s="62"/>
      <c r="F11" s="62"/>
      <c r="G11" s="62"/>
    </row>
    <row r="12" spans="1:7" ht="8.4499999999999993" customHeight="1" x14ac:dyDescent="0.2">
      <c r="A12" s="111"/>
      <c r="B12" s="111"/>
      <c r="C12" s="111"/>
      <c r="D12" s="111"/>
      <c r="E12" s="111"/>
      <c r="F12" s="111"/>
      <c r="G12" s="111"/>
    </row>
    <row r="13" spans="1:7" x14ac:dyDescent="0.2">
      <c r="A13" s="71"/>
    </row>
    <row r="14" spans="1:7" x14ac:dyDescent="0.2">
      <c r="A14" s="113" t="s">
        <v>14</v>
      </c>
      <c r="B14" s="113"/>
      <c r="C14" s="113"/>
      <c r="D14" s="113"/>
      <c r="E14" s="113"/>
      <c r="F14" s="113"/>
      <c r="G14" s="113"/>
    </row>
    <row r="15" spans="1:7" ht="15" customHeight="1" x14ac:dyDescent="0.2">
      <c r="A15" s="103" t="s">
        <v>15</v>
      </c>
      <c r="B15" s="103"/>
      <c r="C15" s="103"/>
      <c r="D15" s="103"/>
      <c r="E15" s="103"/>
      <c r="F15" s="103"/>
      <c r="G15" s="103"/>
    </row>
    <row r="16" spans="1:7" ht="14.25" customHeight="1" x14ac:dyDescent="0.2">
      <c r="A16" s="12" t="s">
        <v>44</v>
      </c>
      <c r="B16" s="12" t="s">
        <v>16</v>
      </c>
      <c r="C16" s="63"/>
      <c r="D16" s="63"/>
      <c r="E16" s="63"/>
      <c r="F16" s="63"/>
      <c r="G16" s="63"/>
    </row>
    <row r="17" spans="1:7" ht="14.25" customHeight="1" x14ac:dyDescent="0.2">
      <c r="A17" s="150" t="s">
        <v>17</v>
      </c>
      <c r="B17" s="151" t="s">
        <v>45</v>
      </c>
      <c r="C17" s="152"/>
      <c r="D17" s="152"/>
      <c r="E17" s="152"/>
      <c r="F17" s="152"/>
      <c r="G17" s="152"/>
    </row>
    <row r="18" spans="1:7" x14ac:dyDescent="0.2">
      <c r="A18" s="152"/>
      <c r="B18" s="149"/>
      <c r="C18" s="149"/>
      <c r="D18" s="149"/>
      <c r="E18" s="149"/>
      <c r="F18" s="149"/>
      <c r="G18" s="149"/>
    </row>
    <row r="19" spans="1:7" x14ac:dyDescent="0.2">
      <c r="A19" s="113" t="s">
        <v>46</v>
      </c>
      <c r="B19" s="113"/>
      <c r="C19" s="113"/>
      <c r="D19" s="113"/>
      <c r="E19" s="113"/>
      <c r="F19" s="113"/>
      <c r="G19" s="113"/>
    </row>
    <row r="20" spans="1:7" ht="18.75" customHeight="1" x14ac:dyDescent="0.2">
      <c r="A20" s="63" t="s">
        <v>18</v>
      </c>
      <c r="B20" s="103" t="s">
        <v>19</v>
      </c>
      <c r="C20" s="103"/>
      <c r="D20" s="63"/>
      <c r="E20" s="63"/>
      <c r="F20" s="63"/>
      <c r="G20" s="63"/>
    </row>
    <row r="21" spans="1:7" ht="14.25" customHeight="1" x14ac:dyDescent="0.2">
      <c r="A21" s="63" t="s">
        <v>20</v>
      </c>
      <c r="B21" s="103" t="s">
        <v>21</v>
      </c>
      <c r="C21" s="103"/>
      <c r="D21" s="63"/>
      <c r="E21" s="63"/>
      <c r="F21" s="63"/>
      <c r="G21" s="63"/>
    </row>
    <row r="22" spans="1:7" ht="12.75" customHeight="1" x14ac:dyDescent="0.2">
      <c r="A22" s="63"/>
      <c r="B22" s="103" t="s">
        <v>22</v>
      </c>
      <c r="C22" s="103"/>
      <c r="D22" s="64"/>
      <c r="E22" s="64"/>
      <c r="F22" s="64"/>
      <c r="G22" s="64"/>
    </row>
    <row r="23" spans="1:7" x14ac:dyDescent="0.2">
      <c r="A23" s="10"/>
    </row>
    <row r="24" spans="1:7" x14ac:dyDescent="0.2">
      <c r="A24" s="63" t="s">
        <v>47</v>
      </c>
      <c r="B24" s="147" t="s">
        <v>23</v>
      </c>
      <c r="C24" s="148"/>
      <c r="D24" s="148"/>
      <c r="E24" s="148"/>
      <c r="F24" s="148"/>
      <c r="G24" s="148"/>
    </row>
    <row r="25" spans="1:7" x14ac:dyDescent="0.2">
      <c r="A25" s="63"/>
      <c r="B25" s="149"/>
      <c r="C25" s="149"/>
      <c r="D25" s="149"/>
      <c r="E25" s="149"/>
      <c r="F25" s="149"/>
      <c r="G25" s="149"/>
    </row>
    <row r="26" spans="1:7" x14ac:dyDescent="0.2">
      <c r="A26" s="63"/>
      <c r="B26" s="149"/>
      <c r="C26" s="149"/>
      <c r="D26" s="149"/>
      <c r="E26" s="149"/>
      <c r="F26" s="149"/>
      <c r="G26" s="149"/>
    </row>
    <row r="27" spans="1:7" ht="12.75" customHeight="1" x14ac:dyDescent="0.2">
      <c r="A27" s="103" t="s">
        <v>67</v>
      </c>
      <c r="B27" s="106"/>
      <c r="C27" s="106"/>
      <c r="D27" s="106"/>
      <c r="E27" s="106"/>
      <c r="F27" s="106"/>
      <c r="G27" s="106"/>
    </row>
    <row r="28" spans="1:7" ht="14.25" customHeight="1" x14ac:dyDescent="0.2">
      <c r="A28" s="10" t="s">
        <v>24</v>
      </c>
      <c r="B28" s="64"/>
      <c r="C28" s="64"/>
      <c r="D28" s="64"/>
      <c r="E28" s="64"/>
      <c r="F28" s="64"/>
      <c r="G28" s="64"/>
    </row>
    <row r="29" spans="1:7" s="72" customFormat="1" ht="42.75" customHeight="1" x14ac:dyDescent="0.2">
      <c r="A29" s="104" t="s">
        <v>48</v>
      </c>
      <c r="B29" s="105"/>
      <c r="C29" s="105"/>
      <c r="D29" s="105"/>
      <c r="E29" s="105"/>
      <c r="F29" s="105"/>
      <c r="G29" s="105"/>
    </row>
    <row r="30" spans="1:7" ht="11.25" customHeight="1" x14ac:dyDescent="0.2">
      <c r="A30" s="63"/>
      <c r="B30" s="64"/>
      <c r="C30" s="64"/>
      <c r="D30" s="64"/>
      <c r="E30" s="64"/>
      <c r="F30" s="64"/>
      <c r="G30" s="64"/>
    </row>
    <row r="31" spans="1:7" ht="11.25" customHeight="1" x14ac:dyDescent="0.2">
      <c r="A31" s="82" t="s">
        <v>49</v>
      </c>
      <c r="B31" s="82"/>
      <c r="C31" s="64"/>
      <c r="D31" s="64"/>
      <c r="E31" s="64"/>
      <c r="F31" s="64"/>
      <c r="G31" s="64"/>
    </row>
    <row r="32" spans="1:7" ht="12.75" customHeight="1" x14ac:dyDescent="0.2">
      <c r="C32" s="83"/>
      <c r="D32" s="83"/>
      <c r="E32" s="83"/>
      <c r="F32" s="83"/>
      <c r="G32" s="83"/>
    </row>
    <row r="33" spans="1:7" ht="12.75" customHeight="1" x14ac:dyDescent="0.2">
      <c r="A33" s="13">
        <v>0</v>
      </c>
      <c r="B33" s="14" t="s">
        <v>25</v>
      </c>
    </row>
    <row r="34" spans="1:7" x14ac:dyDescent="0.2">
      <c r="A34" s="15" t="s">
        <v>26</v>
      </c>
      <c r="B34" s="14" t="s">
        <v>27</v>
      </c>
    </row>
    <row r="35" spans="1:7" x14ac:dyDescent="0.2">
      <c r="A35" s="73" t="s">
        <v>28</v>
      </c>
      <c r="B35" s="14" t="s">
        <v>29</v>
      </c>
    </row>
    <row r="36" spans="1:7" x14ac:dyDescent="0.2">
      <c r="A36" s="73" t="s">
        <v>30</v>
      </c>
      <c r="B36" s="14" t="s">
        <v>31</v>
      </c>
    </row>
    <row r="37" spans="1:7" x14ac:dyDescent="0.2">
      <c r="A37" s="15" t="s">
        <v>50</v>
      </c>
      <c r="B37" s="14" t="s">
        <v>32</v>
      </c>
    </row>
    <row r="39" spans="1:7" x14ac:dyDescent="0.2">
      <c r="A39" s="114" t="s">
        <v>52</v>
      </c>
      <c r="B39" s="114"/>
      <c r="C39" s="114"/>
      <c r="D39" s="114"/>
      <c r="E39" s="114"/>
      <c r="F39" s="114"/>
      <c r="G39" s="114"/>
    </row>
    <row r="40" spans="1:7" x14ac:dyDescent="0.2">
      <c r="A40" s="115" t="s">
        <v>53</v>
      </c>
      <c r="B40" s="115"/>
      <c r="C40" s="115"/>
      <c r="D40" s="115"/>
      <c r="E40" s="115"/>
      <c r="F40" s="115"/>
      <c r="G40" s="115"/>
    </row>
    <row r="41" spans="1:7" x14ac:dyDescent="0.2">
      <c r="A41" s="115"/>
      <c r="B41" s="115"/>
      <c r="C41" s="115"/>
      <c r="D41" s="115"/>
      <c r="E41" s="115"/>
      <c r="F41" s="115"/>
      <c r="G41" s="115"/>
    </row>
    <row r="42" spans="1:7" x14ac:dyDescent="0.2">
      <c r="A42" s="115"/>
      <c r="B42" s="115"/>
      <c r="C42" s="115"/>
      <c r="D42" s="115"/>
      <c r="E42" s="115"/>
      <c r="F42" s="115"/>
      <c r="G42" s="115"/>
    </row>
    <row r="43" spans="1:7" x14ac:dyDescent="0.2">
      <c r="A43" s="115"/>
      <c r="B43" s="115"/>
      <c r="C43" s="115"/>
      <c r="D43" s="115"/>
      <c r="E43" s="115"/>
      <c r="F43" s="115"/>
      <c r="G43" s="115"/>
    </row>
    <row r="44" spans="1:7" x14ac:dyDescent="0.2">
      <c r="A44" s="115"/>
      <c r="B44" s="115"/>
      <c r="C44" s="115"/>
      <c r="D44" s="115"/>
      <c r="E44" s="115"/>
      <c r="F44" s="115"/>
      <c r="G44" s="115"/>
    </row>
    <row r="45" spans="1:7" x14ac:dyDescent="0.2">
      <c r="A45" s="115"/>
      <c r="B45" s="115"/>
      <c r="C45" s="115"/>
      <c r="D45" s="115"/>
      <c r="E45" s="115"/>
      <c r="F45" s="115"/>
      <c r="G45" s="115"/>
    </row>
    <row r="46" spans="1:7" x14ac:dyDescent="0.2">
      <c r="A46"/>
      <c r="B46"/>
      <c r="G46"/>
    </row>
    <row r="47" spans="1:7" ht="12.75" customHeight="1" x14ac:dyDescent="0.2">
      <c r="B47" s="116" t="s">
        <v>54</v>
      </c>
      <c r="C47" s="117"/>
      <c r="D47" s="116" t="s">
        <v>55</v>
      </c>
      <c r="E47" s="117"/>
      <c r="G47"/>
    </row>
    <row r="48" spans="1:7" customFormat="1" x14ac:dyDescent="0.2">
      <c r="A48" s="9"/>
      <c r="B48" s="118"/>
      <c r="C48" s="119"/>
      <c r="D48" s="118"/>
      <c r="E48" s="119"/>
      <c r="F48" s="9"/>
    </row>
    <row r="49" spans="1:7" customFormat="1" x14ac:dyDescent="0.2">
      <c r="A49" s="9"/>
      <c r="B49" s="120"/>
      <c r="C49" s="121"/>
      <c r="D49" s="120"/>
      <c r="E49" s="121"/>
      <c r="F49" s="9"/>
    </row>
    <row r="50" spans="1:7" x14ac:dyDescent="0.2">
      <c r="B50" s="122" t="s">
        <v>56</v>
      </c>
      <c r="C50" s="123"/>
      <c r="D50" s="124" t="s">
        <v>57</v>
      </c>
      <c r="E50" s="124"/>
      <c r="G50"/>
    </row>
    <row r="51" spans="1:7" x14ac:dyDescent="0.2">
      <c r="B51" s="127" t="s">
        <v>58</v>
      </c>
      <c r="C51" s="128"/>
      <c r="D51" s="129" t="s">
        <v>59</v>
      </c>
      <c r="E51" s="129"/>
      <c r="G51"/>
    </row>
    <row r="52" spans="1:7" x14ac:dyDescent="0.2">
      <c r="B52" s="130" t="s">
        <v>60</v>
      </c>
      <c r="C52" s="130"/>
      <c r="D52" s="129" t="s">
        <v>61</v>
      </c>
      <c r="E52" s="129"/>
      <c r="G52"/>
    </row>
    <row r="53" spans="1:7" x14ac:dyDescent="0.2">
      <c r="B53" s="130" t="s">
        <v>62</v>
      </c>
      <c r="C53" s="130"/>
      <c r="D53" s="129" t="s">
        <v>63</v>
      </c>
      <c r="E53" s="129"/>
      <c r="G53"/>
    </row>
    <row r="54" spans="1:7" x14ac:dyDescent="0.2">
      <c r="A54"/>
      <c r="B54" s="125" t="s">
        <v>64</v>
      </c>
      <c r="C54" s="125"/>
      <c r="D54" s="126" t="s">
        <v>65</v>
      </c>
      <c r="E54" s="126"/>
      <c r="G54"/>
    </row>
    <row r="56" spans="1:7" x14ac:dyDescent="0.2">
      <c r="A56" s="16" t="s">
        <v>51</v>
      </c>
    </row>
    <row r="57" spans="1:7" x14ac:dyDescent="0.2">
      <c r="A57" s="16" t="s">
        <v>43</v>
      </c>
    </row>
  </sheetData>
  <mergeCells count="30">
    <mergeCell ref="B54:C54"/>
    <mergeCell ref="D54:E54"/>
    <mergeCell ref="B51:C51"/>
    <mergeCell ref="D51:E51"/>
    <mergeCell ref="B52:C52"/>
    <mergeCell ref="D52:E52"/>
    <mergeCell ref="B53:C53"/>
    <mergeCell ref="D53:E53"/>
    <mergeCell ref="A39:G39"/>
    <mergeCell ref="A40:G45"/>
    <mergeCell ref="B47:C49"/>
    <mergeCell ref="D47:E49"/>
    <mergeCell ref="B50:C50"/>
    <mergeCell ref="D50:E50"/>
    <mergeCell ref="B22:C22"/>
    <mergeCell ref="A29:G29"/>
    <mergeCell ref="B24:G24"/>
    <mergeCell ref="A27:G27"/>
    <mergeCell ref="A2:G2"/>
    <mergeCell ref="A4:G4"/>
    <mergeCell ref="A5:G5"/>
    <mergeCell ref="A7:G7"/>
    <mergeCell ref="A8:G8"/>
    <mergeCell ref="A10:G10"/>
    <mergeCell ref="A15:G15"/>
    <mergeCell ref="A19:G19"/>
    <mergeCell ref="B20:C20"/>
    <mergeCell ref="B21:C21"/>
    <mergeCell ref="A12:G12"/>
    <mergeCell ref="A14:G1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CII 1 - m 8/14SH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Layout" zoomScale="130" zoomScaleNormal="100" zoomScalePageLayoutView="130" workbookViewId="0">
      <selection activeCell="A15" sqref="A15:G16"/>
    </sheetView>
  </sheetViews>
  <sheetFormatPr baseColWidth="10" defaultColWidth="11.28515625" defaultRowHeight="12.75" x14ac:dyDescent="0.2"/>
  <cols>
    <col min="1" max="1" width="28.28515625" customWidth="1"/>
    <col min="2" max="6" width="12.7109375" customWidth="1"/>
  </cols>
  <sheetData>
    <row r="1" spans="1:6" ht="13.5" customHeight="1" x14ac:dyDescent="0.2">
      <c r="A1" s="131" t="s">
        <v>95</v>
      </c>
      <c r="B1" s="131"/>
      <c r="C1" s="131"/>
      <c r="D1" s="131"/>
      <c r="E1" s="131"/>
      <c r="F1" s="131"/>
    </row>
    <row r="2" spans="1:6" ht="13.5" customHeight="1" x14ac:dyDescent="0.2">
      <c r="A2" s="1"/>
      <c r="B2" s="1"/>
      <c r="C2" s="1"/>
      <c r="D2" s="1"/>
      <c r="E2" s="1"/>
      <c r="F2" s="1"/>
    </row>
    <row r="3" spans="1:6" ht="27.2" customHeight="1" x14ac:dyDescent="0.2">
      <c r="A3" s="132" t="s">
        <v>1</v>
      </c>
      <c r="B3" s="138" t="s">
        <v>0</v>
      </c>
      <c r="C3" s="139"/>
      <c r="D3" s="140"/>
      <c r="E3" s="135" t="s">
        <v>75</v>
      </c>
      <c r="F3" s="136"/>
    </row>
    <row r="4" spans="1:6" ht="27.2" customHeight="1" x14ac:dyDescent="0.2">
      <c r="A4" s="133"/>
      <c r="B4" s="43" t="s">
        <v>72</v>
      </c>
      <c r="C4" s="44">
        <v>2013</v>
      </c>
      <c r="D4" s="43" t="s">
        <v>73</v>
      </c>
      <c r="E4" s="43" t="s">
        <v>74</v>
      </c>
      <c r="F4" s="45">
        <v>2013</v>
      </c>
    </row>
    <row r="5" spans="1:6" ht="13.5" customHeight="1" x14ac:dyDescent="0.2">
      <c r="A5" s="134"/>
      <c r="B5" s="137" t="s">
        <v>2</v>
      </c>
      <c r="C5" s="137"/>
      <c r="D5" s="137"/>
      <c r="E5" s="137" t="s">
        <v>3</v>
      </c>
      <c r="F5" s="138"/>
    </row>
    <row r="6" spans="1:6" ht="13.5" customHeight="1" x14ac:dyDescent="0.2">
      <c r="A6" s="21"/>
      <c r="B6" s="49"/>
      <c r="C6" s="21"/>
      <c r="D6" s="22"/>
      <c r="E6" s="23"/>
      <c r="F6" s="21"/>
    </row>
    <row r="7" spans="1:6" ht="13.5" customHeight="1" x14ac:dyDescent="0.2">
      <c r="A7" s="19" t="s">
        <v>88</v>
      </c>
      <c r="B7" s="50">
        <f>SUM('[1]Weizen zus.'!$G$67)/1000</f>
        <v>1838.9188333333332</v>
      </c>
      <c r="C7" s="24">
        <f>SUM('[1]Weizen zus.'!$E$67)/1000</f>
        <v>1523.213</v>
      </c>
      <c r="D7" s="38">
        <f>SUM(2086938/1000)</f>
        <v>2086.9380000000001</v>
      </c>
      <c r="E7" s="26">
        <f>D7*100/B7-100</f>
        <v>13.487227504059703</v>
      </c>
      <c r="F7" s="26">
        <f>D7*100/C7-100</f>
        <v>37.008940968859918</v>
      </c>
    </row>
    <row r="8" spans="1:6" ht="13.5" customHeight="1" x14ac:dyDescent="0.2">
      <c r="A8" s="19" t="s">
        <v>89</v>
      </c>
      <c r="B8" s="51">
        <f>SUM([1]Roggen!$G$67)/1000</f>
        <v>167.54283333333333</v>
      </c>
      <c r="C8" s="26">
        <f>SUM([1]Roggen!$E$67)/1000</f>
        <v>202.905</v>
      </c>
      <c r="D8" s="38">
        <f>SUM(224890/1000)</f>
        <v>224.89</v>
      </c>
      <c r="E8" s="26">
        <f>D8*100/B8-100</f>
        <v>34.228361503575712</v>
      </c>
      <c r="F8" s="26">
        <f>D8*100/C8-100</f>
        <v>10.835119883689416</v>
      </c>
    </row>
    <row r="9" spans="1:6" ht="13.5" customHeight="1" x14ac:dyDescent="0.2">
      <c r="A9" s="27" t="s">
        <v>90</v>
      </c>
      <c r="B9" s="52">
        <f>SUM(B7:B8)</f>
        <v>2006.4616666666666</v>
      </c>
      <c r="C9" s="28">
        <f>SUM(C7:C8)</f>
        <v>1726.1179999999999</v>
      </c>
      <c r="D9" s="39">
        <f>SUM(D7:D8)</f>
        <v>2311.828</v>
      </c>
      <c r="E9" s="30">
        <f>D9*100/B9-100</f>
        <v>15.219146142006196</v>
      </c>
      <c r="F9" s="30">
        <f>D9*100/C9-100</f>
        <v>33.932210891723514</v>
      </c>
    </row>
    <row r="10" spans="1:6" ht="13.5" customHeight="1" x14ac:dyDescent="0.2">
      <c r="A10" s="21" t="s">
        <v>91</v>
      </c>
      <c r="B10" s="53">
        <f>SUM('[1]Gerste zus.'!$G$67)/1000</f>
        <v>493.4038333333333</v>
      </c>
      <c r="C10" s="25">
        <f>SUM('[1]Gerste zus.'!$E$67)/1000</f>
        <v>504.16</v>
      </c>
      <c r="D10" s="40">
        <f>SUM(548210/1000)</f>
        <v>548.21</v>
      </c>
      <c r="E10" s="26">
        <f>D10*100/B10-100</f>
        <v>11.107770747626276</v>
      </c>
      <c r="F10" s="26">
        <f>D10*100/C10-100</f>
        <v>8.7373056172643544</v>
      </c>
    </row>
    <row r="11" spans="1:6" ht="13.5" customHeight="1" x14ac:dyDescent="0.2">
      <c r="A11" s="21" t="s">
        <v>92</v>
      </c>
      <c r="B11" s="53"/>
      <c r="C11" s="25"/>
      <c r="D11" s="40"/>
      <c r="E11" s="30"/>
      <c r="F11" s="30"/>
    </row>
    <row r="12" spans="1:6" ht="13.5" customHeight="1" x14ac:dyDescent="0.2">
      <c r="A12" s="31" t="s">
        <v>93</v>
      </c>
      <c r="B12" s="54">
        <f>SUM('[1]Hafer u. Sommermenggetreide'!$G$67+[1]Triticale!$G$67)/1000</f>
        <v>87.507999999999996</v>
      </c>
      <c r="C12" s="32">
        <f>SUM('[1]Hafer u. Sommermenggetreide'!$E$67+[1]Triticale!$E$67)/1000</f>
        <v>106.09099999999999</v>
      </c>
      <c r="D12" s="41">
        <f>SUM((48344+65989)/1000)</f>
        <v>114.333</v>
      </c>
      <c r="E12" s="33">
        <f>D12*100/B12-100</f>
        <v>30.654340174612599</v>
      </c>
      <c r="F12" s="33">
        <f>D12*100/C12-100</f>
        <v>7.7688022546681594</v>
      </c>
    </row>
    <row r="13" spans="1:6" ht="13.5" customHeight="1" x14ac:dyDescent="0.2">
      <c r="A13" s="27" t="s">
        <v>94</v>
      </c>
      <c r="B13" s="55">
        <f>SUM(B10:B12)</f>
        <v>580.91183333333333</v>
      </c>
      <c r="C13" s="29">
        <f>SUM(C10:C12)</f>
        <v>610.25099999999998</v>
      </c>
      <c r="D13" s="39">
        <f>SUM(D10:D12)</f>
        <v>662.54300000000001</v>
      </c>
      <c r="E13" s="30">
        <f>D13*100/B13-100</f>
        <v>14.052247171185769</v>
      </c>
      <c r="F13" s="30">
        <f>D13*100/C13-100</f>
        <v>8.5689331111296951</v>
      </c>
    </row>
    <row r="14" spans="1:6" ht="13.5" customHeight="1" x14ac:dyDescent="0.2">
      <c r="A14" s="34" t="s">
        <v>69</v>
      </c>
      <c r="B14" s="56">
        <f>SUM(B13,B9)</f>
        <v>2587.3734999999997</v>
      </c>
      <c r="C14" s="35">
        <f>SUM(C13,C9)</f>
        <v>2336.3689999999997</v>
      </c>
      <c r="D14" s="42">
        <f>SUM(D13,D9)</f>
        <v>2974.3710000000001</v>
      </c>
      <c r="E14" s="36">
        <f>D14*100/B14-100</f>
        <v>14.957156359528327</v>
      </c>
      <c r="F14" s="36">
        <f>D14*100/C14-100</f>
        <v>27.307415909045218</v>
      </c>
    </row>
    <row r="15" spans="1:6" ht="13.5" customHeight="1" x14ac:dyDescent="0.2">
      <c r="A15" s="74" t="s">
        <v>6</v>
      </c>
      <c r="B15" s="75">
        <f>SUM([1]Winterraps!$G$67)/1000</f>
        <v>402.64800000000002</v>
      </c>
      <c r="C15" s="76">
        <f>SUM([1]Winterraps!$E$67)/1000</f>
        <v>462.11700000000002</v>
      </c>
      <c r="D15" s="77">
        <f>SUM(459140/1000)</f>
        <v>459.14</v>
      </c>
      <c r="E15" s="78">
        <f>D15*100/B15-100</f>
        <v>14.030120601617284</v>
      </c>
      <c r="F15" s="78">
        <f>D15*100/C15-100</f>
        <v>-0.64420915049652194</v>
      </c>
    </row>
    <row r="16" spans="1:6" ht="13.5" customHeight="1" x14ac:dyDescent="0.2">
      <c r="B16" s="3"/>
      <c r="C16" s="37"/>
      <c r="D16" s="3"/>
      <c r="E16" s="3"/>
      <c r="F16" s="3"/>
    </row>
    <row r="17" spans="1:7" ht="13.5" customHeight="1" x14ac:dyDescent="0.2">
      <c r="A17" s="2" t="s">
        <v>68</v>
      </c>
      <c r="B17" s="1"/>
      <c r="C17" s="1"/>
      <c r="D17" s="1"/>
      <c r="E17" s="1"/>
      <c r="F17" s="1"/>
      <c r="G17" s="1"/>
    </row>
    <row r="18" spans="1:7" ht="13.5" customHeight="1" x14ac:dyDescent="0.2">
      <c r="A18" s="47"/>
      <c r="B18" s="1"/>
      <c r="C18" s="1"/>
      <c r="D18" s="1"/>
      <c r="E18" s="1"/>
      <c r="F18" s="1"/>
      <c r="G18" s="1"/>
    </row>
    <row r="19" spans="1:7" ht="13.5" customHeight="1" x14ac:dyDescent="0.2">
      <c r="A19" s="1"/>
      <c r="B19" s="1"/>
      <c r="C19" s="1"/>
      <c r="D19" s="1"/>
      <c r="E19" s="1"/>
      <c r="F19" s="1"/>
      <c r="G19" s="1"/>
    </row>
    <row r="20" spans="1:7" ht="13.5" customHeight="1" x14ac:dyDescent="0.2">
      <c r="A20" s="1"/>
      <c r="C20" s="1"/>
      <c r="D20" s="1"/>
      <c r="E20" s="1"/>
      <c r="F20" s="1"/>
    </row>
    <row r="21" spans="1:7" ht="13.5" customHeight="1" x14ac:dyDescent="0.2">
      <c r="A21" s="1"/>
      <c r="B21" s="1"/>
      <c r="C21" s="1"/>
      <c r="D21" s="1"/>
      <c r="E21" s="1"/>
      <c r="F21" s="1"/>
    </row>
    <row r="22" spans="1:7" ht="13.5" customHeight="1" x14ac:dyDescent="0.2">
      <c r="A22" s="1"/>
      <c r="B22" s="1"/>
      <c r="C22" s="1"/>
      <c r="D22" s="1"/>
      <c r="E22" s="1"/>
      <c r="F22" s="1"/>
    </row>
    <row r="23" spans="1:7" ht="13.5" customHeight="1" x14ac:dyDescent="0.2">
      <c r="A23" s="2"/>
      <c r="B23" s="1"/>
      <c r="C23" s="1"/>
      <c r="D23" s="1"/>
      <c r="E23" s="1"/>
      <c r="F23" s="1"/>
    </row>
    <row r="24" spans="1:7" ht="13.5" customHeight="1" x14ac:dyDescent="0.2">
      <c r="A24" s="2"/>
      <c r="B24" s="1"/>
      <c r="C24" s="1"/>
      <c r="D24" s="1"/>
      <c r="E24" s="1"/>
      <c r="F24" s="1"/>
      <c r="G24" s="1"/>
    </row>
    <row r="25" spans="1:7" ht="13.5" customHeight="1" x14ac:dyDescent="0.2">
      <c r="A25" s="2"/>
      <c r="B25" s="1"/>
      <c r="C25" s="1"/>
      <c r="D25" s="1"/>
      <c r="E25" s="1"/>
      <c r="F25" s="1"/>
      <c r="G25" s="1"/>
    </row>
    <row r="26" spans="1:7" ht="13.5" customHeight="1" x14ac:dyDescent="0.2">
      <c r="B26" s="1"/>
      <c r="C26" s="1"/>
      <c r="D26" s="1"/>
      <c r="E26" s="1"/>
      <c r="F26" s="1"/>
      <c r="G26" s="1"/>
    </row>
    <row r="27" spans="1:7" ht="13.5" customHeight="1" x14ac:dyDescent="0.2">
      <c r="B27" s="1"/>
      <c r="C27" s="1"/>
      <c r="D27" s="1"/>
      <c r="E27" s="1"/>
      <c r="F27" s="1"/>
    </row>
    <row r="28" spans="1:7" ht="13.5" customHeight="1" x14ac:dyDescent="0.2">
      <c r="B28" s="1"/>
      <c r="C28" s="1"/>
      <c r="D28" s="1"/>
      <c r="E28" s="1"/>
      <c r="F28" s="1"/>
    </row>
    <row r="29" spans="1:7" ht="13.5" customHeight="1" x14ac:dyDescent="0.2">
      <c r="B29" s="1"/>
      <c r="C29" s="1"/>
      <c r="D29" s="1"/>
      <c r="E29" s="1"/>
      <c r="F29" s="1"/>
    </row>
    <row r="30" spans="1:7" ht="13.5" customHeight="1" x14ac:dyDescent="0.2">
      <c r="A30" s="7"/>
      <c r="B30" s="1"/>
      <c r="C30" s="1"/>
      <c r="D30" s="1"/>
      <c r="E30" s="1"/>
      <c r="F30" s="1"/>
    </row>
    <row r="31" spans="1:7" ht="13.5" customHeight="1" x14ac:dyDescent="0.2">
      <c r="A31" s="8"/>
      <c r="B31" s="5"/>
      <c r="C31" s="5"/>
      <c r="D31" s="5"/>
      <c r="E31" s="5"/>
      <c r="F31" s="5"/>
    </row>
    <row r="32" spans="1:7" ht="13.5" customHeight="1" x14ac:dyDescent="0.2">
      <c r="A32" s="47"/>
      <c r="B32" s="4"/>
      <c r="C32" s="4"/>
      <c r="D32" s="4"/>
      <c r="E32" s="4"/>
      <c r="F32" s="5"/>
    </row>
    <row r="33" spans="1:6" ht="12.75" customHeight="1" x14ac:dyDescent="0.2">
      <c r="A33" s="48"/>
      <c r="B33" s="1"/>
      <c r="C33" s="1"/>
      <c r="D33" s="1"/>
      <c r="E33" s="1"/>
      <c r="F33" s="1"/>
    </row>
    <row r="34" spans="1:6" ht="13.5" customHeight="1" x14ac:dyDescent="0.2"/>
    <row r="35" spans="1:6" ht="13.5" customHeight="1" x14ac:dyDescent="0.2"/>
    <row r="36" spans="1:6" ht="13.5" customHeight="1" x14ac:dyDescent="0.2"/>
    <row r="39" spans="1:6" ht="15.95" customHeight="1" x14ac:dyDescent="0.2"/>
  </sheetData>
  <mergeCells count="6">
    <mergeCell ref="A1:F1"/>
    <mergeCell ref="A3:A5"/>
    <mergeCell ref="E3:F3"/>
    <mergeCell ref="B5:D5"/>
    <mergeCell ref="E5:F5"/>
    <mergeCell ref="B3:D3"/>
  </mergeCells>
  <phoneticPr fontId="0" type="noConversion"/>
  <conditionalFormatting sqref="A6:F15">
    <cfRule type="expression" dxfId="3"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CII 1 - m 8/14SH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Layout" zoomScale="130" zoomScaleNormal="100" zoomScalePageLayoutView="130" workbookViewId="0">
      <selection activeCell="A15" sqref="A15:G16"/>
    </sheetView>
  </sheetViews>
  <sheetFormatPr baseColWidth="10" defaultColWidth="108.7109375" defaultRowHeight="12.75" x14ac:dyDescent="0.2"/>
  <cols>
    <col min="1" max="1" width="25.5703125" style="1" customWidth="1"/>
    <col min="2" max="2" width="10.5703125" style="1" customWidth="1"/>
    <col min="3" max="3" width="9" style="1" customWidth="1"/>
    <col min="4" max="8" width="9.28515625" style="1" customWidth="1"/>
    <col min="9" max="16384" width="108.7109375" style="1"/>
  </cols>
  <sheetData>
    <row r="1" spans="1:8" ht="13.5" customHeight="1" x14ac:dyDescent="0.2">
      <c r="A1" s="131" t="s">
        <v>96</v>
      </c>
      <c r="B1" s="131"/>
      <c r="C1" s="131"/>
      <c r="D1" s="131"/>
      <c r="E1" s="131"/>
      <c r="F1" s="131"/>
      <c r="G1" s="131"/>
      <c r="H1" s="131"/>
    </row>
    <row r="2" spans="1:8" ht="13.5" customHeight="1" x14ac:dyDescent="0.2">
      <c r="A2" s="81"/>
      <c r="B2" s="81"/>
      <c r="C2" s="84"/>
      <c r="D2" s="81"/>
      <c r="E2" s="81"/>
      <c r="F2" s="81"/>
      <c r="G2" s="81"/>
      <c r="H2" s="81"/>
    </row>
    <row r="3" spans="1:8" ht="13.5" hidden="1" customHeight="1" x14ac:dyDescent="0.2"/>
    <row r="4" spans="1:8" ht="27.2" customHeight="1" x14ac:dyDescent="0.2">
      <c r="A4" s="132" t="s">
        <v>1</v>
      </c>
      <c r="B4" s="141" t="s">
        <v>77</v>
      </c>
      <c r="C4" s="141" t="s">
        <v>70</v>
      </c>
      <c r="D4" s="138" t="s">
        <v>33</v>
      </c>
      <c r="E4" s="139"/>
      <c r="F4" s="139"/>
      <c r="G4" s="139"/>
      <c r="H4" s="139"/>
    </row>
    <row r="5" spans="1:8" ht="27.2" customHeight="1" x14ac:dyDescent="0.2">
      <c r="A5" s="133"/>
      <c r="B5" s="142"/>
      <c r="C5" s="142"/>
      <c r="D5" s="141" t="s">
        <v>78</v>
      </c>
      <c r="E5" s="144">
        <v>2013</v>
      </c>
      <c r="F5" s="141" t="s">
        <v>79</v>
      </c>
      <c r="G5" s="136" t="s">
        <v>80</v>
      </c>
      <c r="H5" s="146"/>
    </row>
    <row r="6" spans="1:8" ht="57.75" customHeight="1" x14ac:dyDescent="0.2">
      <c r="A6" s="133"/>
      <c r="B6" s="143"/>
      <c r="C6" s="142"/>
      <c r="D6" s="143"/>
      <c r="E6" s="145"/>
      <c r="F6" s="143"/>
      <c r="G6" s="43" t="s">
        <v>78</v>
      </c>
      <c r="H6" s="45">
        <v>2013</v>
      </c>
    </row>
    <row r="7" spans="1:8" ht="13.5" customHeight="1" x14ac:dyDescent="0.2">
      <c r="A7" s="133"/>
      <c r="B7" s="46" t="s">
        <v>76</v>
      </c>
      <c r="C7" s="143"/>
      <c r="D7" s="138" t="s">
        <v>34</v>
      </c>
      <c r="E7" s="139"/>
      <c r="F7" s="139"/>
      <c r="G7" s="138" t="s">
        <v>3</v>
      </c>
      <c r="H7" s="139"/>
    </row>
    <row r="8" spans="1:8" ht="13.5" customHeight="1" x14ac:dyDescent="0.2">
      <c r="A8" s="91"/>
      <c r="B8" s="57"/>
      <c r="C8" s="21"/>
      <c r="D8" s="21"/>
      <c r="E8" s="21"/>
      <c r="F8" s="21"/>
      <c r="G8" s="21"/>
      <c r="H8" s="21"/>
    </row>
    <row r="9" spans="1:8" ht="13.5" customHeight="1" x14ac:dyDescent="0.2">
      <c r="A9" s="92" t="s">
        <v>35</v>
      </c>
      <c r="B9" s="58">
        <f>SUM('[2]BEE '!$E$14)/1000</f>
        <v>190.00826000000001</v>
      </c>
      <c r="C9" s="86" t="s">
        <v>56</v>
      </c>
      <c r="D9" s="58">
        <f>SUM('[2]BEE '!$K$14)</f>
        <v>90.220108784871172</v>
      </c>
      <c r="E9" s="58">
        <f>SUM('[2]BEE '!$L$14)</f>
        <v>89.56</v>
      </c>
      <c r="F9" s="58">
        <f>SUM('[2]BEE '!$M$14)</f>
        <v>108.11</v>
      </c>
      <c r="G9" s="59">
        <f t="shared" ref="G9:G21" si="0">F9*100/D9-100</f>
        <v>19.829161653736278</v>
      </c>
      <c r="H9" s="59">
        <f t="shared" ref="H9:H21" si="1">F9*100/E9-100</f>
        <v>20.712371594461814</v>
      </c>
    </row>
    <row r="10" spans="1:8" ht="13.5" customHeight="1" x14ac:dyDescent="0.2">
      <c r="A10" s="92" t="s">
        <v>36</v>
      </c>
      <c r="B10" s="58">
        <f>SUM('[2]BEE '!$E$15)/1000</f>
        <v>3.9343500000000002</v>
      </c>
      <c r="C10" s="86" t="s">
        <v>60</v>
      </c>
      <c r="D10" s="58">
        <f>SUM('[2]BEE '!$K$15)</f>
        <v>68.42011273754926</v>
      </c>
      <c r="E10" s="58">
        <f>SUM('[2]BEE '!$L$15)</f>
        <v>74.36</v>
      </c>
      <c r="F10" s="58">
        <f>SUM('[2]BEE '!$M$15)</f>
        <v>81.849999999999994</v>
      </c>
      <c r="G10" s="59">
        <f t="shared" si="0"/>
        <v>19.62856640410115</v>
      </c>
      <c r="H10" s="59">
        <f t="shared" si="1"/>
        <v>10.072619688004295</v>
      </c>
    </row>
    <row r="11" spans="1:8" ht="13.5" customHeight="1" x14ac:dyDescent="0.2">
      <c r="A11" s="91" t="s">
        <v>86</v>
      </c>
      <c r="B11" s="58">
        <f>SUM(B9:B10)</f>
        <v>193.94261</v>
      </c>
      <c r="C11" s="87" t="s">
        <v>56</v>
      </c>
      <c r="D11" s="58">
        <f>SUM('[2]BEE '!$K$16)</f>
        <v>89.557225814810906</v>
      </c>
      <c r="E11" s="58">
        <f>SUM('[2]BEE '!$L$16)</f>
        <v>88.32</v>
      </c>
      <c r="F11" s="58">
        <f>SUM('[2]BEE '!$M$16)</f>
        <v>107.58</v>
      </c>
      <c r="G11" s="59">
        <f t="shared" si="0"/>
        <v>20.12431048551808</v>
      </c>
      <c r="H11" s="59">
        <f t="shared" si="1"/>
        <v>21.807065217391312</v>
      </c>
    </row>
    <row r="12" spans="1:8" ht="13.5" customHeight="1" x14ac:dyDescent="0.2">
      <c r="A12" s="91" t="s">
        <v>81</v>
      </c>
      <c r="B12" s="58">
        <f>SUM('[2]BEE '!$E$17)/1000</f>
        <v>27.7745</v>
      </c>
      <c r="C12" s="86" t="s">
        <v>58</v>
      </c>
      <c r="D12" s="58">
        <f>SUM('[2]BEE '!$K$17)</f>
        <v>66.862475968918815</v>
      </c>
      <c r="E12" s="58">
        <f>SUM('[2]BEE '!$L$17)</f>
        <v>76.55</v>
      </c>
      <c r="F12" s="58">
        <f>SUM('[2]BEE '!$M$17)</f>
        <v>80.97</v>
      </c>
      <c r="G12" s="59">
        <f t="shared" si="0"/>
        <v>21.09931441611451</v>
      </c>
      <c r="H12" s="59">
        <f t="shared" si="1"/>
        <v>5.7740039190071855</v>
      </c>
    </row>
    <row r="13" spans="1:8" ht="13.5" customHeight="1" x14ac:dyDescent="0.2">
      <c r="A13" s="93" t="s">
        <v>82</v>
      </c>
      <c r="B13" s="58">
        <f>SUM(B11:B12)</f>
        <v>221.71710999999999</v>
      </c>
      <c r="C13" s="86" t="s">
        <v>56</v>
      </c>
      <c r="D13" s="58">
        <f>SUM('[2]BEE '!$K$18)</f>
        <v>87.088909651700845</v>
      </c>
      <c r="E13" s="58">
        <f>SUM('[2]BEE '!$L$18)</f>
        <v>86.76</v>
      </c>
      <c r="F13" s="58">
        <f>SUM('[2]BEE '!$M$18)</f>
        <v>104.24</v>
      </c>
      <c r="G13" s="59">
        <f t="shared" si="0"/>
        <v>19.693770902509158</v>
      </c>
      <c r="H13" s="59">
        <f t="shared" si="1"/>
        <v>20.147533425541724</v>
      </c>
    </row>
    <row r="14" spans="1:8" ht="13.5" customHeight="1" x14ac:dyDescent="0.2">
      <c r="A14" s="92" t="s">
        <v>37</v>
      </c>
      <c r="B14" s="58">
        <f>SUM('[2]BEE '!$E$19)/1000</f>
        <v>54.663290000000003</v>
      </c>
      <c r="C14" s="88" t="s">
        <v>56</v>
      </c>
      <c r="D14" s="58">
        <f>SUM('[2]BEE '!$K$19)</f>
        <v>82.73829253625378</v>
      </c>
      <c r="E14" s="58">
        <f>SUM('[2]BEE '!$L$19)</f>
        <v>85.3</v>
      </c>
      <c r="F14" s="58">
        <f>SUM('[2]BEE '!$M$19)</f>
        <v>95.48</v>
      </c>
      <c r="G14" s="59">
        <f t="shared" si="0"/>
        <v>15.400012585663561</v>
      </c>
      <c r="H14" s="59">
        <f t="shared" si="1"/>
        <v>11.934349355216881</v>
      </c>
    </row>
    <row r="15" spans="1:8" ht="13.5" customHeight="1" x14ac:dyDescent="0.2">
      <c r="A15" s="92" t="s">
        <v>38</v>
      </c>
      <c r="B15" s="58">
        <f>SUM('[2]BEE '!$E$20)/1000</f>
        <v>4.7257499999999997</v>
      </c>
      <c r="C15" s="88" t="s">
        <v>60</v>
      </c>
      <c r="D15" s="58">
        <f>SUM('[2]BEE '!$K$20)</f>
        <v>47.130457377764273</v>
      </c>
      <c r="E15" s="58">
        <f>SUM('[2]BEE '!$L$20)</f>
        <v>55.86</v>
      </c>
      <c r="F15" s="58">
        <f>SUM('[2]BEE '!$M$20)</f>
        <v>55.62</v>
      </c>
      <c r="G15" s="59">
        <f t="shared" si="0"/>
        <v>18.012858551720782</v>
      </c>
      <c r="H15" s="59">
        <f t="shared" si="1"/>
        <v>-0.42964554242749387</v>
      </c>
    </row>
    <row r="16" spans="1:8" ht="13.5" customHeight="1" x14ac:dyDescent="0.2">
      <c r="A16" s="91" t="s">
        <v>87</v>
      </c>
      <c r="B16" s="58">
        <f>SUM(B14:B15)</f>
        <v>59.389040000000001</v>
      </c>
      <c r="C16" s="87" t="s">
        <v>56</v>
      </c>
      <c r="D16" s="58">
        <f>SUM('[2]BEE '!$K$21)</f>
        <v>77.858479242989176</v>
      </c>
      <c r="E16" s="58">
        <f>SUM('[2]BEE '!$L$21)</f>
        <v>81.17</v>
      </c>
      <c r="F16" s="58">
        <f>SUM('[2]BEE '!$M$21)</f>
        <v>92.31</v>
      </c>
      <c r="G16" s="59">
        <f t="shared" si="0"/>
        <v>18.56126769687981</v>
      </c>
      <c r="H16" s="59">
        <f t="shared" si="1"/>
        <v>13.724282370333867</v>
      </c>
    </row>
    <row r="17" spans="1:8" ht="13.5" customHeight="1" x14ac:dyDescent="0.2">
      <c r="A17" s="91" t="s">
        <v>84</v>
      </c>
      <c r="B17" s="58">
        <f>SUM('[2]BEE '!$E$22)/1000</f>
        <v>8.5081900000000008</v>
      </c>
      <c r="C17" s="87" t="s">
        <v>58</v>
      </c>
      <c r="D17" s="58">
        <f>SUM('[2]BEE '!$K$22)</f>
        <v>53.3915047125749</v>
      </c>
      <c r="E17" s="58">
        <f>SUM('[2]BEE '!$L$22)</f>
        <v>54.31</v>
      </c>
      <c r="F17" s="58">
        <f>SUM('[2]BEE '!$M$22)</f>
        <v>56.82</v>
      </c>
      <c r="G17" s="59">
        <f t="shared" si="0"/>
        <v>6.4214247301736265</v>
      </c>
      <c r="H17" s="59">
        <f t="shared" si="1"/>
        <v>4.6216166451850427</v>
      </c>
    </row>
    <row r="18" spans="1:8" ht="13.5" customHeight="1" x14ac:dyDescent="0.2">
      <c r="A18" s="91" t="s">
        <v>83</v>
      </c>
      <c r="B18" s="58">
        <f>SUM('[2]BEE '!$E$23)/1000</f>
        <v>8.1871700000000001</v>
      </c>
      <c r="C18" s="87" t="s">
        <v>58</v>
      </c>
      <c r="D18" s="58">
        <f>SUM('[2]BEE '!$K$23)</f>
        <v>69.794018914208152</v>
      </c>
      <c r="E18" s="58">
        <f>SUM('[2]BEE '!$L$23)</f>
        <v>76.260000000000005</v>
      </c>
      <c r="F18" s="58">
        <f>SUM('[2]BEE '!$M$23)</f>
        <v>80.599999999999994</v>
      </c>
      <c r="G18" s="59">
        <f t="shared" si="0"/>
        <v>15.48267495395946</v>
      </c>
      <c r="H18" s="59">
        <f t="shared" si="1"/>
        <v>5.6910569105690882</v>
      </c>
    </row>
    <row r="19" spans="1:8" ht="13.5" customHeight="1" x14ac:dyDescent="0.2">
      <c r="A19" s="93" t="s">
        <v>85</v>
      </c>
      <c r="B19" s="58">
        <f>SUM(B16:B18)</f>
        <v>76.084400000000002</v>
      </c>
      <c r="C19" s="87" t="s">
        <v>56</v>
      </c>
      <c r="D19" s="58">
        <f>SUM('[2]BEE '!$K$24)</f>
        <v>74.680844667842948</v>
      </c>
      <c r="E19" s="58">
        <f>SUM('[2]BEE '!$L$24)</f>
        <v>76.930000000000007</v>
      </c>
      <c r="F19" s="58">
        <f>SUM('[2]BEE '!$M$24)</f>
        <v>87.08</v>
      </c>
      <c r="G19" s="59">
        <f t="shared" si="0"/>
        <v>16.602858989215534</v>
      </c>
      <c r="H19" s="59">
        <f t="shared" si="1"/>
        <v>13.193812556869872</v>
      </c>
    </row>
    <row r="20" spans="1:8" ht="13.5" customHeight="1" x14ac:dyDescent="0.2">
      <c r="A20" s="94" t="s">
        <v>39</v>
      </c>
      <c r="B20" s="60">
        <f>SUM(B13,B19)</f>
        <v>297.80151000000001</v>
      </c>
      <c r="C20" s="89" t="s">
        <v>56</v>
      </c>
      <c r="D20" s="60">
        <f>SUM('[2]BEE '!$K$25)</f>
        <v>83.957044340410135</v>
      </c>
      <c r="E20" s="60">
        <f>SUM('[2]BEE '!$L$25)</f>
        <v>83.96</v>
      </c>
      <c r="F20" s="60">
        <f>SUM('[2]BEE '!$M$25)</f>
        <v>99.86</v>
      </c>
      <c r="G20" s="61">
        <f t="shared" si="0"/>
        <v>18.94177645786354</v>
      </c>
      <c r="H20" s="61">
        <f t="shared" si="1"/>
        <v>18.937589328251562</v>
      </c>
    </row>
    <row r="21" spans="1:8" ht="13.5" customHeight="1" x14ac:dyDescent="0.2">
      <c r="A21" s="95" t="s">
        <v>6</v>
      </c>
      <c r="B21" s="79">
        <f>SUM('[2]BEE '!$E$26)/1000</f>
        <v>99.338009999999997</v>
      </c>
      <c r="C21" s="90" t="s">
        <v>56</v>
      </c>
      <c r="D21" s="79">
        <f>SUM('[2]BEE '!$K$26)</f>
        <v>41.371609143193297</v>
      </c>
      <c r="E21" s="79">
        <f>SUM('[2]BEE '!$L$26)</f>
        <v>41.04</v>
      </c>
      <c r="F21" s="79">
        <f>SUM('[2]BEE '!$M$26)</f>
        <v>46.22</v>
      </c>
      <c r="G21" s="80">
        <f t="shared" si="0"/>
        <v>11.719125644897446</v>
      </c>
      <c r="H21" s="80">
        <f t="shared" si="1"/>
        <v>12.621832358674467</v>
      </c>
    </row>
    <row r="22" spans="1:8" ht="13.5" customHeight="1" x14ac:dyDescent="0.2">
      <c r="B22" s="6"/>
      <c r="C22" s="6"/>
      <c r="D22" s="17"/>
      <c r="E22" s="17"/>
      <c r="F22" s="17"/>
      <c r="G22" s="18"/>
      <c r="H22" s="18"/>
    </row>
    <row r="23" spans="1:8" ht="13.5" customHeight="1" x14ac:dyDescent="0.2">
      <c r="A23" s="2" t="s">
        <v>71</v>
      </c>
      <c r="B23" s="85"/>
      <c r="C23" s="85"/>
      <c r="D23" s="85"/>
      <c r="E23" s="5"/>
      <c r="F23" s="5"/>
      <c r="G23" s="5"/>
      <c r="H23" s="5"/>
    </row>
    <row r="24" spans="1:8" ht="13.5" customHeight="1" x14ac:dyDescent="0.2">
      <c r="B24" s="5"/>
      <c r="C24" s="5"/>
      <c r="D24" s="5"/>
      <c r="E24" s="5"/>
      <c r="F24" s="5"/>
      <c r="G24" s="5"/>
      <c r="H24" s="5"/>
    </row>
    <row r="25" spans="1:8" ht="13.5" customHeight="1" x14ac:dyDescent="0.2">
      <c r="B25" s="5"/>
      <c r="C25" s="5"/>
      <c r="D25" s="5"/>
      <c r="E25" s="5"/>
      <c r="F25" s="5"/>
      <c r="G25" s="5"/>
      <c r="H25" s="5"/>
    </row>
    <row r="26" spans="1:8" ht="13.5" customHeight="1" x14ac:dyDescent="0.2">
      <c r="B26" s="5"/>
      <c r="C26" s="5"/>
      <c r="D26" s="5"/>
      <c r="E26" s="5"/>
      <c r="F26" s="5"/>
      <c r="G26" s="5"/>
      <c r="H26" s="5"/>
    </row>
    <row r="27" spans="1:8" ht="13.5" customHeight="1" x14ac:dyDescent="0.2">
      <c r="B27" s="5"/>
      <c r="C27" s="5"/>
      <c r="D27" s="5"/>
      <c r="E27" s="5"/>
      <c r="F27" s="5"/>
      <c r="G27" s="5"/>
      <c r="H27" s="5"/>
    </row>
    <row r="28" spans="1:8" ht="13.5" customHeight="1" x14ac:dyDescent="0.2">
      <c r="B28" s="5"/>
      <c r="C28" s="5"/>
      <c r="D28" s="5"/>
      <c r="E28" s="5"/>
      <c r="F28" s="5"/>
      <c r="G28" s="5"/>
      <c r="H28" s="5"/>
    </row>
    <row r="29" spans="1:8" ht="13.5" customHeight="1" x14ac:dyDescent="0.2">
      <c r="B29" s="5"/>
      <c r="C29" s="5"/>
      <c r="D29" s="5"/>
      <c r="E29" s="5"/>
      <c r="F29" s="5"/>
      <c r="G29" s="5"/>
      <c r="H29" s="5"/>
    </row>
    <row r="30" spans="1:8" ht="13.5" customHeight="1" x14ac:dyDescent="0.2">
      <c r="B30" s="5"/>
      <c r="C30" s="5"/>
      <c r="D30" s="5"/>
      <c r="E30" s="5"/>
      <c r="F30" s="5"/>
      <c r="G30" s="5"/>
      <c r="H30" s="5"/>
    </row>
    <row r="31" spans="1:8" ht="13.5" customHeight="1" x14ac:dyDescent="0.2">
      <c r="B31" s="5"/>
      <c r="C31" s="5"/>
      <c r="D31" s="5"/>
      <c r="E31" s="5"/>
      <c r="F31" s="5"/>
      <c r="G31" s="5"/>
      <c r="H31" s="5"/>
    </row>
    <row r="32" spans="1:8" ht="13.5" customHeight="1" x14ac:dyDescent="0.2">
      <c r="B32" s="5"/>
      <c r="C32" s="5"/>
      <c r="D32" s="5"/>
      <c r="E32" s="5"/>
      <c r="F32" s="5"/>
      <c r="G32" s="5"/>
      <c r="H32" s="5"/>
    </row>
    <row r="33" spans="1:1" customFormat="1" ht="12.75" customHeight="1" x14ac:dyDescent="0.2">
      <c r="A33" s="19"/>
    </row>
    <row r="34" spans="1:1" ht="13.5" customHeight="1" x14ac:dyDescent="0.2"/>
    <row r="35" spans="1:1" s="20" customFormat="1" ht="13.5" customHeight="1" x14ac:dyDescent="0.2"/>
    <row r="36" spans="1:1" ht="13.5" customHeight="1" x14ac:dyDescent="0.2"/>
    <row r="37" spans="1:1" ht="13.5" customHeight="1" x14ac:dyDescent="0.2"/>
    <row r="38" spans="1:1" ht="13.5" customHeight="1" x14ac:dyDescent="0.2"/>
    <row r="39" spans="1:1" ht="13.5" customHeight="1" x14ac:dyDescent="0.2"/>
    <row r="40" spans="1:1" ht="13.5" customHeight="1" x14ac:dyDescent="0.2"/>
    <row r="41" spans="1:1" ht="13.5" customHeight="1" x14ac:dyDescent="0.2"/>
    <row r="42" spans="1:1" ht="13.5" customHeight="1" x14ac:dyDescent="0.2"/>
    <row r="43" spans="1:1" ht="13.5" customHeight="1" x14ac:dyDescent="0.2"/>
    <row r="44" spans="1:1" ht="13.5" customHeight="1" x14ac:dyDescent="0.2"/>
    <row r="45" spans="1:1" ht="13.5" customHeight="1" x14ac:dyDescent="0.2"/>
    <row r="46" spans="1:1" ht="13.5" customHeight="1" x14ac:dyDescent="0.2"/>
    <row r="47" spans="1:1" ht="13.5" customHeight="1" x14ac:dyDescent="0.2"/>
  </sheetData>
  <mergeCells count="11">
    <mergeCell ref="A1:H1"/>
    <mergeCell ref="A4:A7"/>
    <mergeCell ref="B4:B6"/>
    <mergeCell ref="D5:D6"/>
    <mergeCell ref="E5:E6"/>
    <mergeCell ref="F5:F6"/>
    <mergeCell ref="G7:H7"/>
    <mergeCell ref="D7:F7"/>
    <mergeCell ref="D4:H4"/>
    <mergeCell ref="G5:H5"/>
    <mergeCell ref="C4:C7"/>
  </mergeCells>
  <conditionalFormatting sqref="D5:H7 A4:H4 A5:B7">
    <cfRule type="expression" dxfId="2" priority="4" stopIfTrue="1">
      <formula>MOD(ROW(),2)=1</formula>
    </cfRule>
  </conditionalFormatting>
  <conditionalFormatting sqref="B7 D7:H7">
    <cfRule type="expression" dxfId="1" priority="3" stopIfTrue="1">
      <formula>MOD(ROW(),2)=1</formula>
    </cfRule>
  </conditionalFormatting>
  <conditionalFormatting sqref="A8:H21">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CII 1 - m 8/14SH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C_II_1_m1408</vt:lpstr>
      <vt:lpstr> Impressum</vt:lpstr>
      <vt:lpstr>Seite 3 - Inhalte</vt:lpstr>
      <vt:lpstr>Seite 4 - Inhalte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Dez.120</dc:creator>
  <cp:lastModifiedBy>Jähne, Regina</cp:lastModifiedBy>
  <cp:lastPrinted>2014-09-05T06:36:11Z</cp:lastPrinted>
  <dcterms:created xsi:type="dcterms:W3CDTF">2013-05-31T05:36:13Z</dcterms:created>
  <dcterms:modified xsi:type="dcterms:W3CDTF">2014-09-05T06:40:05Z</dcterms:modified>
</cp:coreProperties>
</file>