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13" i="5" l="1"/>
  <c r="G42" i="5"/>
  <c r="G13" i="5"/>
  <c r="D20" i="5"/>
  <c r="G20" i="5"/>
  <c r="D27" i="5"/>
  <c r="G27" i="5"/>
  <c r="G34" i="5"/>
  <c r="D42" i="5"/>
  <c r="D50" i="5"/>
  <c r="G50" i="5"/>
  <c r="D35" i="5"/>
  <c r="D34" i="5"/>
  <c r="F35" i="5"/>
  <c r="G35" i="5" s="1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<sst xmlns="http://schemas.openxmlformats.org/spreadsheetml/2006/main" count="155" uniqueCount="132">
  <si>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</si>
  <si>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</si>
  <si>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</si>
  <si>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</si>
  <si>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</si>
  <si>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</si>
  <si>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</si>
  <si>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</si>
  <si>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</si>
  <si>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</si>
  <si>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</si>
  <si>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</si>
  <si>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</si>
  <si>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</si>
  <si>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</si>
  <si>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</si>
  <si>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</si>
  <si>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</si>
  <si>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</si>
  <si>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</si>
  <si>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</si>
  <si>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</si>
  <si>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</si>
  <si>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</si>
  <si>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</si>
  <si>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</si>
  <si>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</si>
  <si>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</si>
  <si>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</si>
  <si>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</si>
  <si>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</si>
  <si>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</si>
  <si>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</si>
  <si>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</si>
  <si>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</si>
  <si>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</si>
  <si>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</si>
  <si>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</si>
  <si>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</si>
  <si>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</si>
  <si>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</si>
  <si>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</si>
  <si>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</si>
  <si>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</si>
  <si>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</si>
  <si>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</si>
  <si>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</si>
  <si>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</si>
  <si>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</si>
  <si>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</si>
  <si>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</si>
  <si>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</si>
  <si>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</si>
  <si>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</si>
  <si>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</si>
  <si>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</si>
  <si>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</si>
  <si>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</si>
  <si>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</si>
  <si>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</si>
  <si>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</si>
  <si>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</si>
  <si>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</si>
  <si>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</si>
  <si>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</si>
  <si>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</si>
  <si>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</si>
  <si>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</si>
  <si>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</si>
  <si>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</si>
  <si>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</si>
  <si>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</si>
  <si>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</si>
  <si>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</si>
  <si>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</si>
  <si>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</si>
  <si>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</si>
  <si>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</si>
  <si>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</si>
  <si>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</si>
  <si>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</si>
  <si>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</si>
  <si>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</si>
  <si>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</si>
  <si>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</si>
  <si>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</si>
  <si>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</si>
  <si>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</si>
  <si>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</si>
  <si>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</si>
  <si>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</si>
  <si>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</si>
  <si>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</si>
  <si>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</si>
  <si>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</si>
  <si>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</si>
  <si>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</si>
  <si>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</si>
  <si>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</si>
  <si>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</si>
  <si>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</si>
  <si>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</si>
  <si>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</si>
  <si>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</si>
  <si>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>Veränderung 
in %</t>
  </si>
  <si>
    <t>im September 2014</t>
  </si>
  <si>
    <t>1. Baugenehmigungen1 im Wohn- und Nichtwohnbau in Schleswig-Holstein im September 2014</t>
  </si>
  <si>
    <t>Januar bis September 2014</t>
  </si>
  <si>
    <t>Januar bis September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</si>
  <si>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2014</t>
    </r>
  </si>
  <si>
    <t>Stand: September 2014</t>
  </si>
  <si>
    <t>Baugenehmigungen für Wohngebäude insgesamt 
ab September 2014</t>
  </si>
  <si>
    <t>September 2014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</si>
  <si>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</si>
  <si>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</si>
  <si>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</si>
  <si>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</si>
  <si>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</si>
  <si>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</si>
  <si>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</si>
  <si>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</si>
  <si>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</si>
  <si>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</si>
  <si>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</si>
  <si>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</si>
  <si>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2014</t>
  </si>
  <si>
    <t>Kennziffer: F II 1 - m 9/14 SH</t>
  </si>
  <si>
    <t>Herausgegeben am: 17. November 2014</t>
  </si>
  <si>
    <t>September
2014</t>
  </si>
  <si>
    <t>September
2013</t>
  </si>
  <si>
    <t xml:space="preserve">Veränderung
in % </t>
  </si>
  <si>
    <t>Januar bis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</si>
</sst>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4">
    <xf numFmtId="0" fontId="0" fillId="0" borderId="0" xfId="0"/>
    <xf numFmtId="0" fontId="6" fillId="0" borderId="0" xfId="0" applyFont="1"/>
    <xf numFmtId="0" fontId="3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>
      <alignment vertical="top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793</c:v>
                </c:pt>
                <c:pt idx="1">
                  <c:v>683</c:v>
                </c:pt>
                <c:pt idx="2">
                  <c:v>711</c:v>
                </c:pt>
                <c:pt idx="3">
                  <c:v>555</c:v>
                </c:pt>
                <c:pt idx="4">
                  <c:v>621</c:v>
                </c:pt>
                <c:pt idx="5">
                  <c:v>531</c:v>
                </c:pt>
                <c:pt idx="6">
                  <c:v>601</c:v>
                </c:pt>
                <c:pt idx="7">
                  <c:v>543</c:v>
                </c:pt>
                <c:pt idx="8">
                  <c:v>787</c:v>
                </c:pt>
                <c:pt idx="9">
                  <c:v>944</c:v>
                </c:pt>
                <c:pt idx="10">
                  <c:v>717</c:v>
                </c:pt>
                <c:pt idx="11">
                  <c:v>792</c:v>
                </c:pt>
                <c:pt idx="12">
                  <c:v>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1387</c:v>
                </c:pt>
                <c:pt idx="1">
                  <c:v>1162</c:v>
                </c:pt>
                <c:pt idx="2">
                  <c:v>1050</c:v>
                </c:pt>
                <c:pt idx="3">
                  <c:v>1182</c:v>
                </c:pt>
                <c:pt idx="4">
                  <c:v>834</c:v>
                </c:pt>
                <c:pt idx="5">
                  <c:v>580</c:v>
                </c:pt>
                <c:pt idx="6">
                  <c:v>987</c:v>
                </c:pt>
                <c:pt idx="7">
                  <c:v>741</c:v>
                </c:pt>
                <c:pt idx="8">
                  <c:v>1024</c:v>
                </c:pt>
                <c:pt idx="9">
                  <c:v>1576</c:v>
                </c:pt>
                <c:pt idx="10">
                  <c:v>896</c:v>
                </c:pt>
                <c:pt idx="11">
                  <c:v>1253</c:v>
                </c:pt>
                <c:pt idx="12">
                  <c:v>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18976"/>
        <c:axId val="65120512"/>
      </c:lineChart>
      <c:catAx>
        <c:axId val="65118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5120512"/>
        <c:crosses val="autoZero"/>
        <c:auto val="1"/>
        <c:lblAlgn val="ctr"/>
        <c:lblOffset val="100"/>
        <c:noMultiLvlLbl val="0"/>
      </c:catAx>
      <c:valAx>
        <c:axId val="651205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5118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76196</xdr:rowOff>
    </xdr:from>
    <xdr:to>
      <xdr:col>7</xdr:col>
      <xdr:colOff>754347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055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2" spans="1:8" x14ac:dyDescent="0.2">
      <c r="A12" s="2"/>
    </row>
    <row r="14" spans="1:8" ht="23.25" x14ac:dyDescent="0.2">
      <c r="H14" s="3" t="s">
        <v>3</v>
      </c>
    </row>
    <row r="15" spans="1:8" ht="15" x14ac:dyDescent="0.2">
      <c r="H15" s="4" t="s">
        <v>126</v>
      </c>
    </row>
    <row r="16" spans="1:8" x14ac:dyDescent="0.2">
      <c r="G16" s="5"/>
    </row>
    <row r="17" spans="1:8" ht="30.75" x14ac:dyDescent="0.4">
      <c r="H17" s="76" t="s">
        <v>0</v>
      </c>
    </row>
    <row r="18" spans="1:8" ht="30.75" x14ac:dyDescent="0.4">
      <c r="H18" s="76" t="s">
        <v>105</v>
      </c>
    </row>
    <row r="19" spans="1:8" ht="16.5" x14ac:dyDescent="0.25">
      <c r="A19" s="6"/>
      <c r="B19" s="6"/>
      <c r="C19" s="6"/>
      <c r="D19" s="6"/>
      <c r="E19" s="6"/>
      <c r="F19" s="6"/>
      <c r="G19" s="5"/>
    </row>
    <row r="20" spans="1:8" ht="14.25" x14ac:dyDescent="0.2">
      <c r="H20" s="7" t="s">
        <v>127</v>
      </c>
    </row>
    <row r="21" spans="1:8" ht="16.5" x14ac:dyDescent="0.25">
      <c r="A21" s="90"/>
      <c r="B21" s="90"/>
      <c r="C21" s="90"/>
      <c r="D21" s="90"/>
      <c r="E21" s="90"/>
      <c r="F21" s="90"/>
      <c r="G21" s="90"/>
    </row>
  </sheetData>
  <mergeCells count="1">
    <mergeCell ref="A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92" t="s">
        <v>4</v>
      </c>
      <c r="B1" s="92"/>
      <c r="C1" s="92"/>
      <c r="D1" s="92"/>
      <c r="E1" s="92"/>
      <c r="F1" s="92"/>
      <c r="G1" s="92"/>
    </row>
    <row r="2" spans="1:7" x14ac:dyDescent="0.2">
      <c r="A2" s="8"/>
      <c r="B2" s="8"/>
      <c r="C2" s="8"/>
      <c r="D2" s="8"/>
      <c r="E2" s="8"/>
      <c r="F2" s="8"/>
      <c r="G2" s="8"/>
    </row>
    <row r="3" spans="1:7" ht="15.75" x14ac:dyDescent="0.25">
      <c r="A3" s="93" t="s">
        <v>5</v>
      </c>
      <c r="B3" s="94"/>
      <c r="C3" s="94"/>
      <c r="D3" s="94"/>
      <c r="E3" s="94"/>
      <c r="F3" s="94"/>
      <c r="G3" s="94"/>
    </row>
    <row r="4" spans="1:7" x14ac:dyDescent="0.2">
      <c r="A4" s="95"/>
      <c r="B4" s="95"/>
      <c r="C4" s="95"/>
      <c r="D4" s="95"/>
      <c r="E4" s="95"/>
      <c r="F4" s="95"/>
      <c r="G4" s="95"/>
    </row>
    <row r="5" spans="1:7" x14ac:dyDescent="0.2">
      <c r="A5" s="9" t="s">
        <v>6</v>
      </c>
      <c r="B5" s="8"/>
      <c r="C5" s="8"/>
      <c r="D5" s="8"/>
      <c r="E5" s="8"/>
      <c r="F5" s="8"/>
      <c r="G5" s="8"/>
    </row>
    <row r="6" spans="1:7" x14ac:dyDescent="0.2">
      <c r="A6" s="9"/>
      <c r="B6" s="8"/>
      <c r="C6" s="8"/>
      <c r="D6" s="8"/>
      <c r="E6" s="8"/>
      <c r="F6" s="8"/>
      <c r="G6" s="8"/>
    </row>
    <row r="7" spans="1:7" x14ac:dyDescent="0.2">
      <c r="A7" s="96" t="s">
        <v>7</v>
      </c>
      <c r="B7" s="97"/>
      <c r="C7" s="97"/>
      <c r="D7" s="97"/>
      <c r="E7" s="97"/>
      <c r="F7" s="97"/>
      <c r="G7" s="97"/>
    </row>
    <row r="8" spans="1:7" x14ac:dyDescent="0.2">
      <c r="A8" s="98" t="s">
        <v>8</v>
      </c>
      <c r="B8" s="97"/>
      <c r="C8" s="97"/>
      <c r="D8" s="97"/>
      <c r="E8" s="97"/>
      <c r="F8" s="97"/>
      <c r="G8" s="97"/>
    </row>
    <row r="9" spans="1:7" x14ac:dyDescent="0.2">
      <c r="A9" s="10"/>
      <c r="B9" s="8"/>
      <c r="C9" s="8"/>
      <c r="D9" s="8"/>
      <c r="E9" s="8"/>
      <c r="F9" s="8"/>
      <c r="G9" s="8"/>
    </row>
    <row r="10" spans="1:7" x14ac:dyDescent="0.2">
      <c r="A10" s="91" t="s">
        <v>9</v>
      </c>
      <c r="B10" s="91"/>
      <c r="C10" s="91"/>
      <c r="D10" s="91"/>
      <c r="E10" s="91"/>
      <c r="F10" s="91"/>
      <c r="G10" s="91"/>
    </row>
    <row r="11" spans="1:7" x14ac:dyDescent="0.2">
      <c r="A11" s="98" t="s">
        <v>10</v>
      </c>
      <c r="B11" s="97"/>
      <c r="C11" s="97"/>
      <c r="D11" s="97"/>
      <c r="E11" s="97"/>
      <c r="F11" s="97"/>
      <c r="G11" s="97"/>
    </row>
    <row r="12" spans="1:7" x14ac:dyDescent="0.2">
      <c r="A12" s="11"/>
      <c r="B12" s="12"/>
      <c r="C12" s="12"/>
      <c r="D12" s="12"/>
      <c r="E12" s="12"/>
      <c r="F12" s="12"/>
      <c r="G12" s="12"/>
    </row>
    <row r="13" spans="1:7" x14ac:dyDescent="0.2">
      <c r="A13" s="10"/>
      <c r="B13" s="8"/>
      <c r="C13" s="8"/>
      <c r="D13" s="8"/>
      <c r="E13" s="8"/>
      <c r="F13" s="8"/>
      <c r="G13" s="8"/>
    </row>
    <row r="14" spans="1:7" x14ac:dyDescent="0.2">
      <c r="A14" s="8"/>
      <c r="B14" s="8"/>
      <c r="C14" s="8"/>
      <c r="D14" s="8"/>
      <c r="E14" s="8"/>
      <c r="F14" s="8"/>
      <c r="G14" s="8"/>
    </row>
    <row r="15" spans="1:7" x14ac:dyDescent="0.2">
      <c r="A15" s="96" t="s">
        <v>11</v>
      </c>
      <c r="B15" s="97"/>
      <c r="C15" s="97"/>
      <c r="D15" s="13"/>
      <c r="E15" s="13"/>
      <c r="F15" s="13"/>
      <c r="G15" s="13"/>
    </row>
    <row r="16" spans="1:7" x14ac:dyDescent="0.2">
      <c r="A16" s="13"/>
      <c r="B16" s="12"/>
      <c r="C16" s="12"/>
      <c r="D16" s="13"/>
      <c r="E16" s="13"/>
      <c r="F16" s="13"/>
      <c r="G16" s="13"/>
    </row>
    <row r="17" spans="1:7" x14ac:dyDescent="0.2">
      <c r="A17" s="98" t="s">
        <v>12</v>
      </c>
      <c r="B17" s="97"/>
      <c r="C17" s="97"/>
      <c r="D17" s="11"/>
      <c r="E17" s="11"/>
      <c r="F17" s="11"/>
      <c r="G17" s="11"/>
    </row>
    <row r="18" spans="1:7" x14ac:dyDescent="0.2">
      <c r="A18" s="11" t="s">
        <v>13</v>
      </c>
      <c r="B18" s="99" t="s">
        <v>103</v>
      </c>
      <c r="C18" s="97"/>
      <c r="D18" s="11"/>
      <c r="E18" s="11"/>
      <c r="F18" s="11"/>
      <c r="G18" s="11"/>
    </row>
    <row r="19" spans="1:7" x14ac:dyDescent="0.2">
      <c r="A19" s="11" t="s">
        <v>14</v>
      </c>
      <c r="B19" s="100" t="s">
        <v>15</v>
      </c>
      <c r="C19" s="97"/>
      <c r="D19" s="97"/>
      <c r="E19" s="11"/>
      <c r="F19" s="11"/>
      <c r="G19" s="11"/>
    </row>
    <row r="20" spans="1:7" x14ac:dyDescent="0.2">
      <c r="A20" s="11"/>
      <c r="B20" s="12"/>
      <c r="C20" s="12"/>
      <c r="D20" s="12"/>
      <c r="E20" s="12"/>
      <c r="F20" s="12"/>
      <c r="G20" s="12"/>
    </row>
    <row r="21" spans="1:7" x14ac:dyDescent="0.2">
      <c r="A21" s="96" t="s">
        <v>16</v>
      </c>
      <c r="B21" s="97"/>
      <c r="C21" s="13"/>
      <c r="D21" s="13"/>
      <c r="E21" s="13"/>
      <c r="F21" s="13"/>
      <c r="G21" s="13"/>
    </row>
    <row r="22" spans="1:7" x14ac:dyDescent="0.2">
      <c r="A22" s="13"/>
      <c r="B22" s="12"/>
      <c r="C22" s="13"/>
      <c r="D22" s="13"/>
      <c r="E22" s="13"/>
      <c r="F22" s="13"/>
      <c r="G22" s="13"/>
    </row>
    <row r="23" spans="1:7" x14ac:dyDescent="0.2">
      <c r="A23" s="11" t="s">
        <v>17</v>
      </c>
      <c r="B23" s="98" t="s">
        <v>18</v>
      </c>
      <c r="C23" s="97"/>
      <c r="D23" s="11"/>
      <c r="E23" s="11"/>
      <c r="F23" s="11"/>
      <c r="G23" s="11"/>
    </row>
    <row r="24" spans="1:7" x14ac:dyDescent="0.2">
      <c r="A24" s="11" t="s">
        <v>19</v>
      </c>
      <c r="B24" s="98" t="s">
        <v>20</v>
      </c>
      <c r="C24" s="97"/>
      <c r="D24" s="11"/>
      <c r="E24" s="11"/>
      <c r="F24" s="11"/>
      <c r="G24" s="11"/>
    </row>
    <row r="25" spans="1:7" x14ac:dyDescent="0.2">
      <c r="A25" s="11"/>
      <c r="B25" s="97" t="s">
        <v>21</v>
      </c>
      <c r="C25" s="97"/>
      <c r="D25" s="12"/>
      <c r="E25" s="12"/>
      <c r="F25" s="12"/>
      <c r="G25" s="12"/>
    </row>
    <row r="26" spans="1:7" x14ac:dyDescent="0.2">
      <c r="A26" s="10"/>
      <c r="B26" s="8"/>
      <c r="C26" s="8"/>
      <c r="D26" s="8"/>
      <c r="E26" s="8"/>
      <c r="F26" s="8"/>
      <c r="G26" s="8"/>
    </row>
    <row r="27" spans="1:7" x14ac:dyDescent="0.2">
      <c r="A27" s="10" t="s">
        <v>22</v>
      </c>
      <c r="B27" s="8" t="s">
        <v>23</v>
      </c>
      <c r="C27" s="8"/>
      <c r="D27" s="8"/>
      <c r="E27" s="8"/>
      <c r="F27" s="8"/>
      <c r="G27" s="8"/>
    </row>
    <row r="28" spans="1:7" x14ac:dyDescent="0.2">
      <c r="A28" s="10"/>
      <c r="B28" s="8"/>
      <c r="C28" s="8"/>
      <c r="D28" s="8"/>
      <c r="E28" s="8"/>
      <c r="F28" s="8"/>
      <c r="G28" s="8"/>
    </row>
    <row r="29" spans="1:7" ht="28.35" customHeight="1" x14ac:dyDescent="0.2">
      <c r="A29" s="98" t="s">
        <v>24</v>
      </c>
      <c r="B29" s="97"/>
      <c r="C29" s="97"/>
      <c r="D29" s="97"/>
      <c r="E29" s="97"/>
      <c r="F29" s="97"/>
      <c r="G29" s="97"/>
    </row>
    <row r="30" spans="1:7" s="77" customFormat="1" ht="42.6" customHeight="1" x14ac:dyDescent="0.2">
      <c r="A30" s="98" t="s">
        <v>25</v>
      </c>
      <c r="B30" s="98"/>
      <c r="C30" s="98"/>
      <c r="D30" s="98"/>
      <c r="E30" s="98"/>
      <c r="F30" s="98"/>
      <c r="G30" s="98"/>
    </row>
    <row r="31" spans="1:7" x14ac:dyDescent="0.2">
      <c r="A31" s="10"/>
      <c r="B31" s="8"/>
      <c r="C31" s="8"/>
      <c r="D31" s="8"/>
      <c r="E31" s="8"/>
      <c r="F31" s="8"/>
      <c r="G31" s="8"/>
    </row>
    <row r="32" spans="1:7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95" t="s">
        <v>26</v>
      </c>
      <c r="B41" s="95"/>
      <c r="C41" s="8"/>
      <c r="D41" s="8"/>
      <c r="E41" s="8"/>
      <c r="F41" s="8"/>
      <c r="G41" s="8"/>
    </row>
    <row r="42" spans="1:7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14">
        <v>0</v>
      </c>
      <c r="B43" s="15" t="s">
        <v>27</v>
      </c>
      <c r="C43" s="8"/>
      <c r="D43" s="8"/>
      <c r="E43" s="8"/>
      <c r="F43" s="8"/>
      <c r="G43" s="8"/>
    </row>
    <row r="44" spans="1:7" x14ac:dyDescent="0.2">
      <c r="A44" s="15" t="s">
        <v>28</v>
      </c>
      <c r="B44" s="15" t="s">
        <v>29</v>
      </c>
      <c r="C44" s="8"/>
      <c r="D44" s="8"/>
      <c r="E44" s="8"/>
      <c r="F44" s="8"/>
      <c r="G44" s="8"/>
    </row>
    <row r="45" spans="1:7" x14ac:dyDescent="0.2">
      <c r="A45" s="16" t="s">
        <v>30</v>
      </c>
      <c r="B45" s="15" t="s">
        <v>31</v>
      </c>
      <c r="C45" s="8"/>
      <c r="D45" s="8"/>
      <c r="E45" s="8"/>
      <c r="F45" s="8"/>
      <c r="G45" s="8"/>
    </row>
    <row r="46" spans="1:7" x14ac:dyDescent="0.2">
      <c r="A46" s="16" t="s">
        <v>32</v>
      </c>
      <c r="B46" s="15" t="s">
        <v>33</v>
      </c>
      <c r="C46" s="8"/>
      <c r="D46" s="8"/>
      <c r="E46" s="8"/>
      <c r="F46" s="8"/>
      <c r="G46" s="8"/>
    </row>
    <row r="47" spans="1:7" x14ac:dyDescent="0.2">
      <c r="A47" s="15" t="s">
        <v>34</v>
      </c>
      <c r="B47" s="15" t="s">
        <v>35</v>
      </c>
      <c r="C47" s="8"/>
      <c r="D47" s="8"/>
      <c r="E47" s="8"/>
      <c r="F47" s="8"/>
      <c r="G47" s="8"/>
    </row>
    <row r="48" spans="1:7" x14ac:dyDescent="0.2">
      <c r="A48" s="15" t="s">
        <v>36</v>
      </c>
      <c r="B48" s="15" t="s">
        <v>37</v>
      </c>
      <c r="C48" s="8"/>
      <c r="D48" s="8"/>
      <c r="E48" s="8"/>
      <c r="F48" s="8"/>
      <c r="G48" s="8"/>
    </row>
    <row r="49" spans="1:7" x14ac:dyDescent="0.2">
      <c r="A49" s="15" t="s">
        <v>38</v>
      </c>
      <c r="B49" s="15" t="s">
        <v>39</v>
      </c>
      <c r="C49" s="8"/>
      <c r="D49" s="8"/>
      <c r="E49" s="8"/>
      <c r="F49" s="8"/>
      <c r="G49" s="8"/>
    </row>
    <row r="50" spans="1:7" x14ac:dyDescent="0.2">
      <c r="A50" s="8" t="s">
        <v>40</v>
      </c>
      <c r="B50" s="8" t="s">
        <v>41</v>
      </c>
      <c r="C50" s="8"/>
      <c r="D50" s="8"/>
      <c r="E50" s="8"/>
      <c r="F50" s="8"/>
      <c r="G50" s="8"/>
    </row>
    <row r="51" spans="1:7" x14ac:dyDescent="0.2">
      <c r="A51" s="15" t="s">
        <v>42</v>
      </c>
      <c r="B51" s="17" t="s">
        <v>43</v>
      </c>
      <c r="C51" s="17"/>
      <c r="D51" s="17"/>
      <c r="E51" s="17"/>
      <c r="F51" s="17"/>
      <c r="G51" s="17"/>
    </row>
    <row r="52" spans="1:7" x14ac:dyDescent="0.2">
      <c r="A52" s="17"/>
      <c r="B52" s="17"/>
      <c r="C52" s="17"/>
      <c r="D52" s="17"/>
      <c r="E52" s="17"/>
      <c r="F52" s="17"/>
      <c r="G52" s="17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9/14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activeCell="A2" sqref="A2:H2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1" t="s">
        <v>106</v>
      </c>
      <c r="B1" s="102"/>
      <c r="C1" s="102"/>
      <c r="D1" s="102"/>
      <c r="E1" s="102"/>
      <c r="F1" s="102"/>
      <c r="G1" s="102"/>
      <c r="H1" s="102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103"/>
      <c r="B2" s="104"/>
      <c r="C2" s="104"/>
      <c r="D2" s="104"/>
      <c r="E2" s="104"/>
      <c r="F2" s="104"/>
      <c r="G2" s="104"/>
      <c r="H2" s="104"/>
    </row>
    <row r="3" spans="1:26" x14ac:dyDescent="0.2">
      <c r="A3" s="105" t="s">
        <v>44</v>
      </c>
      <c r="B3" s="108" t="s">
        <v>45</v>
      </c>
      <c r="C3" s="108" t="s">
        <v>46</v>
      </c>
      <c r="D3" s="113" t="s">
        <v>47</v>
      </c>
      <c r="E3" s="114"/>
      <c r="F3" s="114"/>
      <c r="G3" s="115"/>
      <c r="H3" s="115"/>
    </row>
    <row r="4" spans="1:26" x14ac:dyDescent="0.2">
      <c r="A4" s="106"/>
      <c r="B4" s="109"/>
      <c r="C4" s="111"/>
      <c r="D4" s="108" t="s">
        <v>48</v>
      </c>
      <c r="E4" s="19"/>
      <c r="F4" s="19"/>
      <c r="G4" s="116" t="s">
        <v>49</v>
      </c>
      <c r="H4" s="11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48" x14ac:dyDescent="0.2">
      <c r="A5" s="106"/>
      <c r="B5" s="110"/>
      <c r="C5" s="112"/>
      <c r="D5" s="112"/>
      <c r="E5" s="22" t="s">
        <v>50</v>
      </c>
      <c r="F5" s="22" t="s">
        <v>51</v>
      </c>
      <c r="G5" s="22" t="s">
        <v>52</v>
      </c>
      <c r="H5" s="23" t="s">
        <v>53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107"/>
      <c r="B6" s="24" t="s">
        <v>54</v>
      </c>
      <c r="C6" s="24" t="s">
        <v>54</v>
      </c>
      <c r="D6" s="24" t="s">
        <v>54</v>
      </c>
      <c r="E6" s="25"/>
      <c r="F6" s="25"/>
      <c r="G6" s="26" t="s">
        <v>54</v>
      </c>
      <c r="H6" s="25" t="s">
        <v>54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30"/>
      <c r="B7" s="31"/>
      <c r="C7" s="31"/>
      <c r="D7" s="31"/>
      <c r="E7" s="31"/>
      <c r="F7" s="31"/>
      <c r="G7" s="31"/>
      <c r="H7" s="3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30" t="s">
        <v>55</v>
      </c>
      <c r="B8" s="78">
        <v>10</v>
      </c>
      <c r="C8" s="78">
        <v>2</v>
      </c>
      <c r="D8" s="78">
        <v>8</v>
      </c>
      <c r="E8" s="78">
        <v>7</v>
      </c>
      <c r="F8" s="78">
        <v>0</v>
      </c>
      <c r="G8" s="78">
        <f>E8+F8</f>
        <v>7</v>
      </c>
      <c r="H8" s="78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30" t="s">
        <v>56</v>
      </c>
      <c r="B9" s="78">
        <v>7</v>
      </c>
      <c r="C9" s="78">
        <v>0</v>
      </c>
      <c r="D9" s="78">
        <v>37</v>
      </c>
      <c r="E9" s="78">
        <v>0</v>
      </c>
      <c r="F9" s="78">
        <v>0</v>
      </c>
      <c r="G9" s="78">
        <f>E9+F9</f>
        <v>0</v>
      </c>
      <c r="H9" s="78">
        <v>36</v>
      </c>
      <c r="I9" s="32"/>
      <c r="J9" s="32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30" t="s">
        <v>57</v>
      </c>
      <c r="B10" s="78">
        <v>3</v>
      </c>
      <c r="C10" s="78">
        <v>4</v>
      </c>
      <c r="D10" s="78">
        <v>24</v>
      </c>
      <c r="E10" s="78">
        <v>1</v>
      </c>
      <c r="F10" s="78">
        <v>0</v>
      </c>
      <c r="G10" s="78">
        <f>E10+F10</f>
        <v>1</v>
      </c>
      <c r="H10" s="78">
        <v>9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30" t="s">
        <v>58</v>
      </c>
      <c r="B11" s="78">
        <v>7</v>
      </c>
      <c r="C11" s="78">
        <v>3</v>
      </c>
      <c r="D11" s="78">
        <v>5</v>
      </c>
      <c r="E11" s="78">
        <v>2</v>
      </c>
      <c r="F11" s="78">
        <v>2</v>
      </c>
      <c r="G11" s="78">
        <f>E11+F11</f>
        <v>4</v>
      </c>
      <c r="H11" s="78"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33"/>
      <c r="B12" s="31"/>
      <c r="C12" s="31"/>
      <c r="D12" s="31"/>
      <c r="E12" s="31"/>
      <c r="F12" s="31"/>
      <c r="G12" s="31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34" t="s">
        <v>59</v>
      </c>
      <c r="B13" s="78">
        <v>37</v>
      </c>
      <c r="C13" s="78">
        <v>19</v>
      </c>
      <c r="D13" s="78">
        <v>48</v>
      </c>
      <c r="E13" s="78">
        <v>14</v>
      </c>
      <c r="F13" s="78">
        <v>8</v>
      </c>
      <c r="G13" s="78">
        <f t="shared" ref="G13:G23" si="0">E13+F13</f>
        <v>22</v>
      </c>
      <c r="H13" s="78">
        <v>24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34" t="s">
        <v>60</v>
      </c>
      <c r="B14" s="78">
        <v>48</v>
      </c>
      <c r="C14" s="78">
        <v>14</v>
      </c>
      <c r="D14" s="78">
        <v>48</v>
      </c>
      <c r="E14" s="78">
        <v>32</v>
      </c>
      <c r="F14" s="78">
        <v>2</v>
      </c>
      <c r="G14" s="78">
        <f t="shared" si="0"/>
        <v>34</v>
      </c>
      <c r="H14" s="78">
        <v>5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34" t="s">
        <v>61</v>
      </c>
      <c r="B15" s="78">
        <v>80</v>
      </c>
      <c r="C15" s="78">
        <v>32</v>
      </c>
      <c r="D15" s="78">
        <v>111</v>
      </c>
      <c r="E15" s="78">
        <v>44</v>
      </c>
      <c r="F15" s="78">
        <v>12</v>
      </c>
      <c r="G15" s="78">
        <f t="shared" si="0"/>
        <v>56</v>
      </c>
      <c r="H15" s="78">
        <v>34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34" t="s">
        <v>62</v>
      </c>
      <c r="B16" s="78">
        <v>48</v>
      </c>
      <c r="C16" s="78">
        <v>8</v>
      </c>
      <c r="D16" s="78">
        <v>61</v>
      </c>
      <c r="E16" s="78">
        <v>22</v>
      </c>
      <c r="F16" s="78">
        <v>6</v>
      </c>
      <c r="G16" s="78">
        <f t="shared" si="0"/>
        <v>28</v>
      </c>
      <c r="H16" s="78">
        <v>28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34" t="s">
        <v>63</v>
      </c>
      <c r="B17" s="78">
        <v>66</v>
      </c>
      <c r="C17" s="78">
        <v>10</v>
      </c>
      <c r="D17" s="78">
        <v>107</v>
      </c>
      <c r="E17" s="78">
        <v>42</v>
      </c>
      <c r="F17" s="78">
        <v>2</v>
      </c>
      <c r="G17" s="78">
        <f t="shared" si="0"/>
        <v>44</v>
      </c>
      <c r="H17" s="78">
        <v>57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34" t="s">
        <v>64</v>
      </c>
      <c r="B18" s="78">
        <v>32</v>
      </c>
      <c r="C18" s="78">
        <v>3</v>
      </c>
      <c r="D18" s="78">
        <v>24</v>
      </c>
      <c r="E18" s="78">
        <v>15</v>
      </c>
      <c r="F18" s="78">
        <v>4</v>
      </c>
      <c r="G18" s="78">
        <f t="shared" si="0"/>
        <v>19</v>
      </c>
      <c r="H18" s="78">
        <v>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34" t="s">
        <v>65</v>
      </c>
      <c r="B19" s="78">
        <v>46</v>
      </c>
      <c r="C19" s="78">
        <v>14</v>
      </c>
      <c r="D19" s="78">
        <v>37</v>
      </c>
      <c r="E19" s="78">
        <v>27</v>
      </c>
      <c r="F19" s="78">
        <v>4</v>
      </c>
      <c r="G19" s="78">
        <f t="shared" si="0"/>
        <v>31</v>
      </c>
      <c r="H19" s="78">
        <v>7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34" t="s">
        <v>66</v>
      </c>
      <c r="B20" s="78">
        <v>96</v>
      </c>
      <c r="C20" s="78">
        <v>13</v>
      </c>
      <c r="D20" s="78">
        <v>107</v>
      </c>
      <c r="E20" s="78">
        <v>61</v>
      </c>
      <c r="F20" s="78">
        <v>26</v>
      </c>
      <c r="G20" s="78">
        <f t="shared" si="0"/>
        <v>87</v>
      </c>
      <c r="H20" s="78">
        <v>12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34" t="s">
        <v>67</v>
      </c>
      <c r="B21" s="78">
        <v>70</v>
      </c>
      <c r="C21" s="78">
        <v>19</v>
      </c>
      <c r="D21" s="78">
        <v>71</v>
      </c>
      <c r="E21" s="78">
        <v>46</v>
      </c>
      <c r="F21" s="78">
        <v>10</v>
      </c>
      <c r="G21" s="78">
        <f t="shared" si="0"/>
        <v>56</v>
      </c>
      <c r="H21" s="78">
        <v>15</v>
      </c>
      <c r="I21" s="32"/>
      <c r="J21" s="32"/>
      <c r="K21" s="32"/>
      <c r="L21" s="32"/>
      <c r="M21" s="3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34" t="s">
        <v>68</v>
      </c>
      <c r="B22" s="78">
        <v>5</v>
      </c>
      <c r="C22" s="78">
        <v>4</v>
      </c>
      <c r="D22" s="78">
        <v>4</v>
      </c>
      <c r="E22" s="78">
        <v>2</v>
      </c>
      <c r="F22" s="78">
        <v>0</v>
      </c>
      <c r="G22" s="78">
        <f t="shared" si="0"/>
        <v>2</v>
      </c>
      <c r="H22" s="78">
        <v>0</v>
      </c>
      <c r="I22" s="32"/>
      <c r="J22" s="32"/>
      <c r="K22" s="32"/>
      <c r="L22" s="32"/>
      <c r="M22" s="3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34" t="s">
        <v>69</v>
      </c>
      <c r="B23" s="78">
        <v>44</v>
      </c>
      <c r="C23" s="78">
        <v>7</v>
      </c>
      <c r="D23" s="78">
        <v>51</v>
      </c>
      <c r="E23" s="78">
        <v>30</v>
      </c>
      <c r="F23" s="78">
        <v>8</v>
      </c>
      <c r="G23" s="78">
        <f t="shared" si="0"/>
        <v>38</v>
      </c>
      <c r="H23" s="78">
        <v>4</v>
      </c>
      <c r="I23" s="32"/>
      <c r="J23" s="32"/>
      <c r="K23" s="32"/>
      <c r="L23" s="32"/>
      <c r="M23" s="3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34"/>
      <c r="B24" s="31"/>
      <c r="C24" s="31"/>
      <c r="D24" s="31"/>
      <c r="E24" s="31"/>
      <c r="F24" s="31"/>
      <c r="G24" s="31"/>
      <c r="H24" s="3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35" t="s">
        <v>102</v>
      </c>
      <c r="B25" s="78">
        <v>599</v>
      </c>
      <c r="C25" s="78">
        <v>152</v>
      </c>
      <c r="D25" s="78">
        <v>743</v>
      </c>
      <c r="E25" s="78">
        <v>345</v>
      </c>
      <c r="F25" s="78">
        <v>84</v>
      </c>
      <c r="G25" s="78">
        <f>E25+F25</f>
        <v>429</v>
      </c>
      <c r="H25" s="78">
        <v>235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36"/>
      <c r="B26" s="31"/>
      <c r="C26" s="31"/>
      <c r="D26" s="31"/>
      <c r="E26" s="31"/>
      <c r="F26" s="31"/>
      <c r="G26" s="31"/>
      <c r="H26" s="3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37" t="s">
        <v>107</v>
      </c>
      <c r="B27" s="78">
        <v>6135</v>
      </c>
      <c r="C27" s="78">
        <v>1445</v>
      </c>
      <c r="D27" s="78">
        <v>8634</v>
      </c>
      <c r="E27" s="78">
        <v>3716</v>
      </c>
      <c r="F27" s="78">
        <v>738</v>
      </c>
      <c r="G27" s="78">
        <f>E27+F27</f>
        <v>4454</v>
      </c>
      <c r="H27" s="78">
        <v>3456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37" t="s">
        <v>70</v>
      </c>
      <c r="B28" s="31"/>
      <c r="C28" s="31"/>
      <c r="D28" s="31"/>
      <c r="E28" s="31"/>
      <c r="F28" s="31"/>
      <c r="G28" s="31"/>
      <c r="H28" s="3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38" t="s">
        <v>108</v>
      </c>
      <c r="B29" s="78">
        <v>6132</v>
      </c>
      <c r="C29" s="78">
        <v>1424</v>
      </c>
      <c r="D29" s="78">
        <v>8695</v>
      </c>
      <c r="E29" s="78">
        <v>3639</v>
      </c>
      <c r="F29" s="78">
        <v>842</v>
      </c>
      <c r="G29" s="78">
        <f>E29+F29</f>
        <v>4481</v>
      </c>
      <c r="H29" s="78">
        <v>3449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38" t="s">
        <v>71</v>
      </c>
      <c r="B30" s="78">
        <f>(B27)-(B29)</f>
        <v>3</v>
      </c>
      <c r="C30" s="78">
        <f>(C27)-(C29)</f>
        <v>21</v>
      </c>
      <c r="D30" s="78">
        <f>(D27)-(D29)</f>
        <v>-61</v>
      </c>
      <c r="E30" s="78">
        <f>(E27)-(E29)</f>
        <v>77</v>
      </c>
      <c r="F30" s="78">
        <f>(F27)-(F29)</f>
        <v>-104</v>
      </c>
      <c r="G30" s="78">
        <f>E30+F30</f>
        <v>-27</v>
      </c>
      <c r="H30" s="78">
        <f>(H27)-(H29)</f>
        <v>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39" t="s">
        <v>72</v>
      </c>
      <c r="B31" s="79">
        <f t="shared" ref="B31:H31" si="1">((B30/B29)*100)</f>
        <v>4.8923679060665359E-2</v>
      </c>
      <c r="C31" s="79">
        <f t="shared" si="1"/>
        <v>1.4747191011235954</v>
      </c>
      <c r="D31" s="79">
        <f t="shared" si="1"/>
        <v>-0.70155261644623346</v>
      </c>
      <c r="E31" s="79">
        <f t="shared" si="1"/>
        <v>2.115965924704589</v>
      </c>
      <c r="F31" s="79">
        <f t="shared" si="1"/>
        <v>-12.351543942992874</v>
      </c>
      <c r="G31" s="79">
        <f t="shared" si="1"/>
        <v>-0.60254407498326268</v>
      </c>
      <c r="H31" s="79">
        <f t="shared" si="1"/>
        <v>0.2029573789504204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1"/>
      <c r="B32" s="21"/>
      <c r="C32" s="21"/>
      <c r="D32" s="21"/>
      <c r="E32" s="21"/>
      <c r="F32" s="21"/>
      <c r="G32" s="21"/>
      <c r="H32" s="4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4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 t="s">
        <v>73</v>
      </c>
      <c r="B34" s="20"/>
      <c r="C34" s="20"/>
      <c r="D34" s="20"/>
      <c r="E34" s="20"/>
      <c r="F34" s="20"/>
      <c r="G34" s="20"/>
      <c r="H34" s="20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activeCell="A2" sqref="A2:G2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0" t="s">
        <v>109</v>
      </c>
      <c r="B1" s="121"/>
      <c r="C1" s="121"/>
      <c r="D1" s="121"/>
      <c r="E1" s="121"/>
      <c r="F1" s="121"/>
      <c r="G1" s="121"/>
      <c r="H1" s="45"/>
    </row>
    <row r="2" spans="1:26" x14ac:dyDescent="0.2">
      <c r="A2" s="122"/>
      <c r="B2" s="122"/>
      <c r="C2" s="122"/>
      <c r="D2" s="122"/>
      <c r="E2" s="122"/>
      <c r="F2" s="122"/>
      <c r="G2" s="122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3" t="s">
        <v>74</v>
      </c>
      <c r="B3" s="126" t="s">
        <v>100</v>
      </c>
      <c r="C3" s="127"/>
      <c r="D3" s="127"/>
      <c r="E3" s="127"/>
      <c r="F3" s="127"/>
      <c r="G3" s="128"/>
      <c r="H3" s="47"/>
    </row>
    <row r="4" spans="1:26" x14ac:dyDescent="0.2">
      <c r="A4" s="124"/>
      <c r="B4" s="129"/>
      <c r="C4" s="130"/>
      <c r="D4" s="130"/>
      <c r="E4" s="130"/>
      <c r="F4" s="130"/>
      <c r="G4" s="131"/>
      <c r="H4" s="47"/>
    </row>
    <row r="5" spans="1:26" x14ac:dyDescent="0.2">
      <c r="A5" s="124"/>
      <c r="B5" s="132" t="s">
        <v>128</v>
      </c>
      <c r="C5" s="132" t="s">
        <v>129</v>
      </c>
      <c r="D5" s="135" t="s">
        <v>130</v>
      </c>
      <c r="E5" s="136" t="s">
        <v>131</v>
      </c>
      <c r="F5" s="137"/>
      <c r="G5" s="137"/>
      <c r="H5" s="47"/>
    </row>
    <row r="6" spans="1:26" x14ac:dyDescent="0.2">
      <c r="A6" s="124"/>
      <c r="B6" s="133"/>
      <c r="C6" s="133"/>
      <c r="D6" s="133"/>
      <c r="E6" s="138">
        <v>2014</v>
      </c>
      <c r="F6" s="138">
        <v>2013</v>
      </c>
      <c r="G6" s="118" t="s">
        <v>104</v>
      </c>
      <c r="H6" s="47"/>
    </row>
    <row r="7" spans="1:26" x14ac:dyDescent="0.2">
      <c r="A7" s="125"/>
      <c r="B7" s="134"/>
      <c r="C7" s="134"/>
      <c r="D7" s="134"/>
      <c r="E7" s="139"/>
      <c r="F7" s="139"/>
      <c r="G7" s="119"/>
      <c r="H7" s="47"/>
    </row>
    <row r="8" spans="1:26" x14ac:dyDescent="0.2">
      <c r="A8" s="48"/>
      <c r="B8" s="20"/>
      <c r="C8" s="20"/>
      <c r="D8" s="20"/>
      <c r="E8" s="20"/>
      <c r="F8" s="20"/>
      <c r="G8" s="20"/>
    </row>
    <row r="9" spans="1:26" x14ac:dyDescent="0.2">
      <c r="A9" s="49" t="s">
        <v>75</v>
      </c>
      <c r="B9" s="80">
        <v>417</v>
      </c>
      <c r="C9" s="81">
        <v>533</v>
      </c>
      <c r="D9" s="82">
        <f>IF(AND(C9&gt;0,B9&gt;0),(B9/C9%)-100,"x  ")</f>
        <v>-21.763602251407136</v>
      </c>
      <c r="E9" s="80">
        <v>4457</v>
      </c>
      <c r="F9" s="81">
        <v>4454</v>
      </c>
      <c r="G9" s="82">
        <f>IF(AND(F9&gt;0,E9&gt;0),(E9/F9%)-100,"x  ")</f>
        <v>6.7355186349345786E-2</v>
      </c>
      <c r="H9" s="47"/>
    </row>
    <row r="10" spans="1:26" x14ac:dyDescent="0.2">
      <c r="A10" s="53" t="s">
        <v>76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77</v>
      </c>
      <c r="B11" s="80">
        <v>345</v>
      </c>
      <c r="C11" s="81">
        <v>406</v>
      </c>
      <c r="D11" s="82">
        <f>IF(AND(C11&gt;0,B11&gt;0),(B11/C11%)-100,"x  ")</f>
        <v>-15.024630541871915</v>
      </c>
      <c r="E11" s="80">
        <v>3716</v>
      </c>
      <c r="F11" s="81">
        <v>3639</v>
      </c>
      <c r="G11" s="82">
        <f>IF(AND(F11&gt;0,E11&gt;0),(E11/F11%)-100,"x  ")</f>
        <v>2.1159659247045823</v>
      </c>
      <c r="H11" s="47"/>
    </row>
    <row r="12" spans="1:26" hidden="1" x14ac:dyDescent="0.2">
      <c r="A12" s="53" t="s">
        <v>78</v>
      </c>
      <c r="B12" s="80">
        <v>42</v>
      </c>
      <c r="C12" s="81">
        <v>42</v>
      </c>
      <c r="D12" s="82">
        <f>IF(AND(C12&gt;0,B12&gt;0),(B12/C12%)-100,"x  ")</f>
        <v>0</v>
      </c>
      <c r="E12" s="80">
        <v>369</v>
      </c>
      <c r="F12" s="81">
        <v>421</v>
      </c>
      <c r="G12" s="82">
        <f>IF(AND(F12&gt;0,E12&gt;0),(E12/F12%)-100,"x  ")</f>
        <v>-12.351543942992876</v>
      </c>
      <c r="H12" s="47"/>
    </row>
    <row r="13" spans="1:26" x14ac:dyDescent="0.2">
      <c r="A13" s="53" t="s">
        <v>79</v>
      </c>
      <c r="B13" s="80">
        <f>(B11)+(B12)</f>
        <v>387</v>
      </c>
      <c r="C13" s="81">
        <f>(C11)+(C12)</f>
        <v>448</v>
      </c>
      <c r="D13" s="82">
        <f>IF(AND(C13&gt;0,B13&gt;0),(B13/C13%)-100,"x  ")</f>
        <v>-13.616071428571431</v>
      </c>
      <c r="E13" s="80">
        <f>(E11)+(E12)</f>
        <v>4085</v>
      </c>
      <c r="F13" s="81">
        <f>(F11)+(F12)</f>
        <v>4060</v>
      </c>
      <c r="G13" s="82">
        <f>IF(AND(F13&gt;0,E13&gt;0),(E13/F13%)-100,"x  ")</f>
        <v>0.61576354679802137</v>
      </c>
      <c r="H13" s="54"/>
    </row>
    <row r="14" spans="1:26" x14ac:dyDescent="0.2">
      <c r="A14" s="53" t="s">
        <v>80</v>
      </c>
      <c r="B14" s="80">
        <v>30</v>
      </c>
      <c r="C14" s="81">
        <v>85</v>
      </c>
      <c r="D14" s="82">
        <f>IF(AND(C14&gt;0,B14&gt;0),(B14/C14%)-100,"x  ")</f>
        <v>-64.705882352941174</v>
      </c>
      <c r="E14" s="80">
        <v>372</v>
      </c>
      <c r="F14" s="81">
        <v>394</v>
      </c>
      <c r="G14" s="82">
        <f>IF(AND(F14&gt;0,E14&gt;0),(E14/F14%)-100,"x  ")</f>
        <v>-5.5837563451776617</v>
      </c>
      <c r="H14" s="55"/>
    </row>
    <row r="15" spans="1:26" x14ac:dyDescent="0.2">
      <c r="A15" s="53" t="s">
        <v>81</v>
      </c>
      <c r="B15" s="80">
        <v>17</v>
      </c>
      <c r="C15" s="81">
        <v>57</v>
      </c>
      <c r="D15" s="82">
        <f>IF(AND(C15&gt;0,B15&gt;0),(B15/C15%)-100,"x  ")</f>
        <v>-70.175438596491233</v>
      </c>
      <c r="E15" s="80">
        <v>193</v>
      </c>
      <c r="F15" s="81">
        <v>248</v>
      </c>
      <c r="G15" s="82">
        <f>IF(AND(F15&gt;0,E15&gt;0),(E15/F15%)-100,"x  ")</f>
        <v>-22.177419354838705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82</v>
      </c>
      <c r="B17" s="83">
        <v>361.55700000000002</v>
      </c>
      <c r="C17" s="83">
        <v>643.53599999999994</v>
      </c>
      <c r="D17" s="82">
        <f>IF(AND(C17&gt;0,B17&gt;0),(B17/C17%)-100,"x  ")</f>
        <v>-43.817129111658083</v>
      </c>
      <c r="E17" s="80">
        <v>4143.6540000000005</v>
      </c>
      <c r="F17" s="81">
        <v>4177.7920000000004</v>
      </c>
      <c r="G17" s="82">
        <f>IF(AND(F17&gt;0,E17&gt;0),(E17/F17%)-100,"x  ")</f>
        <v>-0.81713019700357847</v>
      </c>
      <c r="H17" s="47"/>
    </row>
    <row r="18" spans="1:8" hidden="1" x14ac:dyDescent="0.2">
      <c r="A18" s="58" t="s">
        <v>83</v>
      </c>
      <c r="B18" s="83">
        <v>233.85300000000001</v>
      </c>
      <c r="C18" s="83">
        <v>274.77800000000002</v>
      </c>
      <c r="D18" s="82">
        <f>IF(AND(C18&gt;0,B18&gt;0),(B18/C18%)-100,"x  ")</f>
        <v>-14.89384157392513</v>
      </c>
      <c r="E18" s="80">
        <v>2506.346</v>
      </c>
      <c r="F18" s="81">
        <v>2425.37</v>
      </c>
      <c r="G18" s="82">
        <f>IF(AND(F18&gt;0,E18&gt;0),(E18/F18%)-100,"x  ")</f>
        <v>3.3387070838676181</v>
      </c>
      <c r="H18" s="47"/>
    </row>
    <row r="19" spans="1:8" hidden="1" x14ac:dyDescent="0.2">
      <c r="A19" s="58" t="s">
        <v>84</v>
      </c>
      <c r="B19" s="83">
        <v>43.685000000000002</v>
      </c>
      <c r="C19" s="83">
        <v>45.661999999999999</v>
      </c>
      <c r="D19" s="82">
        <f>IF(AND(C19&gt;0,B19&gt;0),(B19/C19%)-100,"x  ")</f>
        <v>-4.3296395252069431</v>
      </c>
      <c r="E19" s="80">
        <v>365.834</v>
      </c>
      <c r="F19" s="81">
        <v>433.952</v>
      </c>
      <c r="G19" s="82">
        <f>IF(AND(F19&gt;0,E19&gt;0),(E19/F19%)-100,"x  ")</f>
        <v>-15.697127792935632</v>
      </c>
      <c r="H19" s="47"/>
    </row>
    <row r="20" spans="1:8" x14ac:dyDescent="0.2">
      <c r="A20" s="58" t="s">
        <v>85</v>
      </c>
      <c r="B20" s="84">
        <f>(B18)+(B19)</f>
        <v>277.53800000000001</v>
      </c>
      <c r="C20" s="84">
        <f>(C18)+(C19)</f>
        <v>320.44</v>
      </c>
      <c r="D20" s="82">
        <f>IF(AND(C20&gt;0,B20&gt;0),(B20/C20%)-100,"x  ")</f>
        <v>-13.388465859443272</v>
      </c>
      <c r="E20" s="80">
        <f>(E18)+(E19)</f>
        <v>2872.18</v>
      </c>
      <c r="F20" s="81">
        <f>(F18)+(F19)</f>
        <v>2859.3220000000001</v>
      </c>
      <c r="G20" s="82">
        <f>IF(AND(F20&gt;0,E20&gt;0),(E20/F20%)-100,"x  ")</f>
        <v>0.44968702370699987</v>
      </c>
      <c r="H20" s="54"/>
    </row>
    <row r="21" spans="1:8" x14ac:dyDescent="0.2">
      <c r="A21" s="58" t="s">
        <v>86</v>
      </c>
      <c r="B21" s="83">
        <v>84.019000000000005</v>
      </c>
      <c r="C21" s="83">
        <v>323.096</v>
      </c>
      <c r="D21" s="82">
        <f>IF(AND(C21&gt;0,B21&gt;0),(B21/C21%)-100,"x  ")</f>
        <v>-73.995654542303214</v>
      </c>
      <c r="E21" s="80">
        <v>1271.4739999999999</v>
      </c>
      <c r="F21" s="81">
        <v>1318.47</v>
      </c>
      <c r="G21" s="82">
        <f>IF(AND(F21&gt;0,E21&gt;0),(E21/F21%)-100,"x  ")</f>
        <v>-3.5644345339674004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87</v>
      </c>
      <c r="B23" s="83">
        <v>97.382999999999996</v>
      </c>
      <c r="C23" s="83">
        <v>171.97499999999999</v>
      </c>
      <c r="D23" s="82">
        <f>IF(AND(C23&gt;0,B23&gt;0),(B23/C23%)-100,"x  ")</f>
        <v>-43.373746184038374</v>
      </c>
      <c r="E23" s="80">
        <v>1106.029</v>
      </c>
      <c r="F23" s="81">
        <v>1109.9829999999999</v>
      </c>
      <c r="G23" s="82">
        <f>IF(AND(F23&gt;0,E23&gt;0),(E23/F23%)-100,"x  ")</f>
        <v>-0.35622167186343745</v>
      </c>
      <c r="H23" s="47"/>
    </row>
    <row r="24" spans="1:8" x14ac:dyDescent="0.2">
      <c r="A24" s="53" t="s">
        <v>88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89</v>
      </c>
      <c r="B25" s="83">
        <v>63.872999999999998</v>
      </c>
      <c r="C25" s="83">
        <v>72.058000000000007</v>
      </c>
      <c r="D25" s="82">
        <f>IF(AND(C25&gt;0,B25&gt;0),(B25/C25%)-100,"x  ")</f>
        <v>-11.358905326264974</v>
      </c>
      <c r="E25" s="80">
        <v>666.43100000000004</v>
      </c>
      <c r="F25" s="81">
        <v>625.06500000000005</v>
      </c>
      <c r="G25" s="82">
        <f>IF(AND(F25&gt;0,E25&gt;0),(E25/F25%)-100,"x  ")</f>
        <v>6.6178717413389023</v>
      </c>
      <c r="H25" s="47"/>
    </row>
    <row r="26" spans="1:8" hidden="1" x14ac:dyDescent="0.2">
      <c r="A26" s="58" t="s">
        <v>90</v>
      </c>
      <c r="B26" s="83">
        <v>12.260999999999999</v>
      </c>
      <c r="C26" s="83">
        <v>14.596</v>
      </c>
      <c r="D26" s="82">
        <f>IF(AND(C26&gt;0,B26&gt;0),(B26/C26%)-100,"x  ")</f>
        <v>-15.997533570841341</v>
      </c>
      <c r="E26" s="80">
        <v>100.982</v>
      </c>
      <c r="F26" s="81">
        <v>120.965</v>
      </c>
      <c r="G26" s="82">
        <f>IF(AND(F26&gt;0,E26&gt;0),(E26/F26%)-100,"x  ")</f>
        <v>-16.519654445500777</v>
      </c>
      <c r="H26" s="47"/>
    </row>
    <row r="27" spans="1:8" x14ac:dyDescent="0.2">
      <c r="A27" s="53" t="s">
        <v>79</v>
      </c>
      <c r="B27" s="83">
        <f>(B25)+(B26)</f>
        <v>76.134</v>
      </c>
      <c r="C27" s="83">
        <f>(C25)+(C26)</f>
        <v>86.654000000000011</v>
      </c>
      <c r="D27" s="82">
        <f>IF(AND(C27&gt;0,B27&gt;0),(B27/C27%)-100,"x  ")</f>
        <v>-12.140235880628722</v>
      </c>
      <c r="E27" s="80">
        <f>(E25)+(E26)</f>
        <v>767.41300000000001</v>
      </c>
      <c r="F27" s="81">
        <f>(F25)+(F26)</f>
        <v>746.03000000000009</v>
      </c>
      <c r="G27" s="82">
        <f>IF(AND(F27&gt;0,E27&gt;0),(E27/F27%)-100,"x  ")</f>
        <v>2.8662386231116557</v>
      </c>
      <c r="H27" s="54"/>
    </row>
    <row r="28" spans="1:8" x14ac:dyDescent="0.2">
      <c r="A28" s="53" t="s">
        <v>80</v>
      </c>
      <c r="B28" s="83">
        <v>21.248999999999999</v>
      </c>
      <c r="C28" s="83">
        <v>85.320999999999998</v>
      </c>
      <c r="D28" s="82">
        <f>IF(AND(C28&gt;0,B28&gt;0),(B28/C28%)-100,"x  ")</f>
        <v>-75.095228607259642</v>
      </c>
      <c r="E28" s="80">
        <v>338.61599999999999</v>
      </c>
      <c r="F28" s="81">
        <v>363.95299999999997</v>
      </c>
      <c r="G28" s="82">
        <f>IF(AND(F28&gt;0,E28&gt;0),(E28/F28%)-100,"x  ")</f>
        <v>-6.9616131753275852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47</v>
      </c>
      <c r="B30" s="83">
        <v>664</v>
      </c>
      <c r="C30" s="83">
        <v>1307</v>
      </c>
      <c r="D30" s="82">
        <f>IF(AND(C30&gt;0,B30&gt;0),(B30/C30%)-100,"x  ")</f>
        <v>-49.196633511859218</v>
      </c>
      <c r="E30" s="80">
        <v>7910</v>
      </c>
      <c r="F30" s="81">
        <v>7930</v>
      </c>
      <c r="G30" s="82">
        <f>IF(AND(F30&gt;0,E30&gt;0),(E30/F30%)-100,"x  ")</f>
        <v>-0.25220680958385344</v>
      </c>
      <c r="H30" s="47"/>
    </row>
    <row r="31" spans="1:8" x14ac:dyDescent="0.2">
      <c r="A31" s="53" t="s">
        <v>91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89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90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92</v>
      </c>
      <c r="B34" s="83">
        <f>B11+(B12*2)</f>
        <v>429</v>
      </c>
      <c r="C34" s="83">
        <f>C11+(C12*2)</f>
        <v>490</v>
      </c>
      <c r="D34" s="82">
        <f>IF(AND(C34&gt;0,B34&gt;0),(B34/C34%)-100,"x  ")</f>
        <v>-12.448979591836746</v>
      </c>
      <c r="E34" s="80">
        <f>E11+(E12*2)</f>
        <v>4454</v>
      </c>
      <c r="F34" s="81">
        <f>F11+(F12*2)</f>
        <v>4481</v>
      </c>
      <c r="G34" s="82">
        <f>IF(AND(F34&gt;0,E34&gt;0),(E34/F34%)-100,"x  ")</f>
        <v>-0.60254407498327112</v>
      </c>
      <c r="H34" s="54"/>
    </row>
    <row r="35" spans="1:8" x14ac:dyDescent="0.2">
      <c r="A35" s="65" t="s">
        <v>93</v>
      </c>
      <c r="B35" s="83">
        <f>(B30)-(B34)</f>
        <v>235</v>
      </c>
      <c r="C35" s="83">
        <f>(C30)-(C34)</f>
        <v>817</v>
      </c>
      <c r="D35" s="82">
        <f>IF(AND(C35&gt;0,B35&gt;0),(B35/C35%)-100,"x  ")</f>
        <v>-71.236230110159113</v>
      </c>
      <c r="E35" s="80">
        <f>(E30)-(E34)</f>
        <v>3456</v>
      </c>
      <c r="F35" s="81">
        <f>(F30)-(F34)</f>
        <v>3449</v>
      </c>
      <c r="G35" s="82">
        <f>IF(AND(F35&gt;0,E35&gt;0),(E35/F35%)-100,"x  ")</f>
        <v>0.20295737895041555</v>
      </c>
      <c r="H35" s="55"/>
    </row>
    <row r="36" spans="1:8" x14ac:dyDescent="0.2">
      <c r="A36" s="53" t="s">
        <v>94</v>
      </c>
      <c r="B36" s="83">
        <v>103</v>
      </c>
      <c r="C36" s="83">
        <v>477</v>
      </c>
      <c r="D36" s="82">
        <f>IF(AND(C36&gt;0,B36&gt;0),(B36/C36%)-100,"x  ")</f>
        <v>-78.40670859538784</v>
      </c>
      <c r="E36" s="80">
        <v>1276</v>
      </c>
      <c r="F36" s="81">
        <v>1607</v>
      </c>
      <c r="G36" s="82">
        <f>IF(AND(F36&gt;0,E36&gt;0),(E36/F36%)-100,"x  ")</f>
        <v>-20.597386434349716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95</v>
      </c>
      <c r="B38" s="84">
        <v>67.480999999999995</v>
      </c>
      <c r="C38" s="84">
        <v>123.846</v>
      </c>
      <c r="D38" s="82">
        <f>IF(AND(C38&gt;0,B38&gt;0),(B38/C38%)-100,"x  ")</f>
        <v>-45.512168338097325</v>
      </c>
      <c r="E38" s="80">
        <v>778.577</v>
      </c>
      <c r="F38" s="81">
        <v>792.69100000000003</v>
      </c>
      <c r="G38" s="82">
        <f>IF(AND(F38&gt;0,E38&gt;0),(E38/F38%)-100,"x  ")</f>
        <v>-1.7805172507320037</v>
      </c>
      <c r="H38" s="47"/>
    </row>
    <row r="39" spans="1:8" x14ac:dyDescent="0.2">
      <c r="A39" s="53" t="s">
        <v>91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89</v>
      </c>
      <c r="B40" s="83">
        <v>43.576999999999998</v>
      </c>
      <c r="C40" s="83">
        <v>52.847999999999999</v>
      </c>
      <c r="D40" s="82">
        <f>IF(AND(C40&gt;0,B40&gt;0),(B40/C40%)-100,"x  ")</f>
        <v>-17.542764153799567</v>
      </c>
      <c r="E40" s="80">
        <v>468.483</v>
      </c>
      <c r="F40" s="81">
        <v>457.29</v>
      </c>
      <c r="G40" s="82">
        <f>IF(AND(F40&gt;0,E40&gt;0),(E40/F40%)-100,"x  ")</f>
        <v>2.447680902709422</v>
      </c>
      <c r="H40" s="47"/>
    </row>
    <row r="41" spans="1:8" hidden="1" x14ac:dyDescent="0.2">
      <c r="A41" s="58" t="s">
        <v>90</v>
      </c>
      <c r="B41" s="83">
        <v>8.2579999999999991</v>
      </c>
      <c r="C41" s="83">
        <v>8.4740000000000002</v>
      </c>
      <c r="D41" s="82">
        <f>IF(AND(C41&gt;0,B41&gt;0),(B41/C41%)-100,"x  ")</f>
        <v>-2.5489733301864561</v>
      </c>
      <c r="E41" s="80">
        <v>71.088999999999999</v>
      </c>
      <c r="F41" s="81">
        <v>82.049000000000007</v>
      </c>
      <c r="G41" s="82">
        <f>IF(AND(F41&gt;0,E41&gt;0),(E41/F41%)-100,"x  ")</f>
        <v>-13.357871515801534</v>
      </c>
      <c r="H41" s="47"/>
    </row>
    <row r="42" spans="1:8" x14ac:dyDescent="0.2">
      <c r="A42" s="53" t="s">
        <v>92</v>
      </c>
      <c r="B42" s="84">
        <f>(B40)+(B41)</f>
        <v>51.834999999999994</v>
      </c>
      <c r="C42" s="84">
        <f>(C40)+(C41)</f>
        <v>61.322000000000003</v>
      </c>
      <c r="D42" s="82">
        <f>IF(AND(C42&gt;0,B42&gt;0),(B42/C42%)-100,"x  ")</f>
        <v>-15.470793516193211</v>
      </c>
      <c r="E42" s="80">
        <f>(E40)+(E41)</f>
        <v>539.572</v>
      </c>
      <c r="F42" s="81">
        <f>(F40)+(F41)</f>
        <v>539.33900000000006</v>
      </c>
      <c r="G42" s="82">
        <f>IF(AND(F42&gt;0,E42&gt;0),(E42/F42%)-100,"x  ")</f>
        <v>4.3201029408223235E-2</v>
      </c>
      <c r="H42" s="54"/>
    </row>
    <row r="43" spans="1:8" x14ac:dyDescent="0.2">
      <c r="A43" s="65" t="s">
        <v>93</v>
      </c>
      <c r="B43" s="83">
        <v>15.646000000000001</v>
      </c>
      <c r="C43" s="83">
        <v>62.524000000000001</v>
      </c>
      <c r="D43" s="82">
        <f>IF(AND(C43&gt;0,B43&gt;0),(B43/C43%)-100,"x  ")</f>
        <v>-74.976009212462415</v>
      </c>
      <c r="E43" s="80">
        <v>239.005</v>
      </c>
      <c r="F43" s="81">
        <v>253.352</v>
      </c>
      <c r="G43" s="82">
        <f>IF(AND(F43&gt;0,E43&gt;0),(E43/F43%)-100,"x  ")</f>
        <v>-5.6628722094161645</v>
      </c>
      <c r="H43" s="47"/>
    </row>
    <row r="44" spans="1:8" x14ac:dyDescent="0.2">
      <c r="A44" s="53" t="s">
        <v>94</v>
      </c>
      <c r="B44" s="83">
        <v>7.1260000000000003</v>
      </c>
      <c r="C44" s="83">
        <v>38.883000000000003</v>
      </c>
      <c r="D44" s="82">
        <f>IF(AND(C44&gt;0,B44&gt;0),(B44/C44%)-100,"x  ")</f>
        <v>-81.673224802612964</v>
      </c>
      <c r="E44" s="80">
        <v>105.94499999999999</v>
      </c>
      <c r="F44" s="81">
        <v>134.75</v>
      </c>
      <c r="G44" s="82">
        <f>IF(AND(F44&gt;0,E44&gt;0),(E44/F44%)-100,"x  ")</f>
        <v>-21.376623376623371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96</v>
      </c>
      <c r="B46" s="84">
        <v>2778</v>
      </c>
      <c r="C46" s="84">
        <v>5064</v>
      </c>
      <c r="D46" s="82">
        <f>IF(AND(C46&gt;0,B46&gt;0),(B46/C46%)-100,"x  ")</f>
        <v>-45.142180094786731</v>
      </c>
      <c r="E46" s="80">
        <v>32557</v>
      </c>
      <c r="F46" s="81">
        <v>33550</v>
      </c>
      <c r="G46" s="82">
        <f>IF(AND(F46&gt;0,E46&gt;0),(E46/F46%)-100,"x  ")</f>
        <v>-2.9597615499254886</v>
      </c>
      <c r="H46" s="47"/>
    </row>
    <row r="47" spans="1:8" x14ac:dyDescent="0.2">
      <c r="A47" s="53" t="s">
        <v>91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89</v>
      </c>
      <c r="B48" s="83">
        <v>1798</v>
      </c>
      <c r="C48" s="83">
        <v>2154</v>
      </c>
      <c r="D48" s="82">
        <f>IF(AND(C48&gt;0,B48&gt;0),(B48/C48%)-100,"x  ")</f>
        <v>-16.527390900649948</v>
      </c>
      <c r="E48" s="80">
        <v>19690</v>
      </c>
      <c r="F48" s="81">
        <v>19255</v>
      </c>
      <c r="G48" s="82">
        <f>IF(AND(F48&gt;0,E48&gt;0),(E48/F48%)-100,"x  ")</f>
        <v>2.2591534666320428</v>
      </c>
      <c r="H48" s="47"/>
    </row>
    <row r="49" spans="1:8" hidden="1" x14ac:dyDescent="0.2">
      <c r="A49" s="58" t="s">
        <v>90</v>
      </c>
      <c r="B49" s="83">
        <v>345</v>
      </c>
      <c r="C49" s="83">
        <v>348</v>
      </c>
      <c r="D49" s="82">
        <f>IF(AND(C49&gt;0,B49&gt;0),(B49/C49%)-100,"x  ")</f>
        <v>-0.86206896551723844</v>
      </c>
      <c r="E49" s="80">
        <v>3070</v>
      </c>
      <c r="F49" s="81">
        <v>3472</v>
      </c>
      <c r="G49" s="82">
        <f>IF(AND(F49&gt;0,E49&gt;0),(E49/F49%)-100,"x  ")</f>
        <v>-11.578341013824883</v>
      </c>
      <c r="H49" s="47"/>
    </row>
    <row r="50" spans="1:8" x14ac:dyDescent="0.2">
      <c r="A50" s="53" t="s">
        <v>92</v>
      </c>
      <c r="B50" s="83">
        <f>(B48)+(B49)</f>
        <v>2143</v>
      </c>
      <c r="C50" s="83">
        <f>(C48)+(C49)</f>
        <v>2502</v>
      </c>
      <c r="D50" s="82">
        <f>IF(AND(C50&gt;0,B50&gt;0),(B50/C50%)-100,"x  ")</f>
        <v>-14.348521183053549</v>
      </c>
      <c r="E50" s="80">
        <f>(E48)+(E49)</f>
        <v>22760</v>
      </c>
      <c r="F50" s="81">
        <f>(F48)+(F49)</f>
        <v>22727</v>
      </c>
      <c r="G50" s="82">
        <f>IF(AND(F50&gt;0,E50&gt;0),(E50/F50%)-100,"x  ")</f>
        <v>0.14520174242090889</v>
      </c>
      <c r="H50" s="54"/>
    </row>
    <row r="51" spans="1:8" x14ac:dyDescent="0.2">
      <c r="A51" s="65" t="s">
        <v>93</v>
      </c>
      <c r="B51" s="83">
        <v>635</v>
      </c>
      <c r="C51" s="83">
        <v>2562</v>
      </c>
      <c r="D51" s="82">
        <f>IF(AND(C51&gt;0,B51&gt;0),(B51/C51%)-100,"x  ")</f>
        <v>-75.214676034348173</v>
      </c>
      <c r="E51" s="80">
        <v>9797</v>
      </c>
      <c r="F51" s="81">
        <v>10823</v>
      </c>
      <c r="G51" s="82">
        <f>IF(AND(F51&gt;0,E51&gt;0),(E51/F51%)-100,"x  ")</f>
        <v>-9.4798115125196318</v>
      </c>
      <c r="H51" s="47"/>
    </row>
    <row r="52" spans="1:8" x14ac:dyDescent="0.2">
      <c r="A52" s="66" t="s">
        <v>94</v>
      </c>
      <c r="B52" s="85">
        <v>285</v>
      </c>
      <c r="C52" s="85">
        <v>1576</v>
      </c>
      <c r="D52" s="86">
        <f>IF(AND(C52&gt;0,B52&gt;0),(B52/C52%)-100,"x  ")</f>
        <v>-81.916243654822338</v>
      </c>
      <c r="E52" s="87">
        <v>4124</v>
      </c>
      <c r="F52" s="88">
        <v>5399</v>
      </c>
      <c r="G52" s="86">
        <f>IF(AND(F52&gt;0,E52&gt;0),(E52/F52%)-100,"x  ")</f>
        <v>-23.615484348953515</v>
      </c>
      <c r="H52" s="47"/>
    </row>
    <row r="53" spans="1:8" x14ac:dyDescent="0.2">
      <c r="H53" s="47"/>
    </row>
    <row r="54" spans="1:8" x14ac:dyDescent="0.2">
      <c r="A54" t="s">
        <v>73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0" t="s">
        <v>99</v>
      </c>
      <c r="B1" s="141"/>
      <c r="C1" s="141"/>
      <c r="D1" s="141"/>
      <c r="E1" s="141"/>
      <c r="F1" s="141"/>
      <c r="G1" s="141"/>
      <c r="H1" s="142"/>
    </row>
    <row r="2" spans="1:8" ht="15" customHeight="1" x14ac:dyDescent="0.2">
      <c r="A2" s="140" t="s">
        <v>110</v>
      </c>
      <c r="B2" s="140"/>
      <c r="C2" s="140"/>
      <c r="D2" s="140"/>
      <c r="E2" s="140"/>
      <c r="F2" s="140"/>
      <c r="G2" s="140"/>
      <c r="H2" s="142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1" t="s">
        <v>97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3" t="s">
        <v>111</v>
      </c>
      <c r="B2" s="104"/>
      <c r="C2" s="104"/>
      <c r="D2" s="104"/>
      <c r="E2" s="104"/>
      <c r="F2" s="104"/>
      <c r="G2" s="104"/>
      <c r="H2" s="104"/>
      <c r="I2" s="69" t="s">
        <v>101</v>
      </c>
      <c r="M2" s="89" t="s">
        <v>112</v>
      </c>
    </row>
    <row r="3" spans="1:26" x14ac:dyDescent="0.2">
      <c r="A3" s="70"/>
      <c r="B3" s="24" t="s">
        <v>113</v>
      </c>
      <c r="C3" s="24" t="s">
        <v>114</v>
      </c>
      <c r="D3" s="24" t="s">
        <v>115</v>
      </c>
      <c r="E3" s="24" t="s">
        <v>116</v>
      </c>
      <c r="F3" s="25" t="s">
        <v>117</v>
      </c>
      <c r="G3" s="25" t="s">
        <v>118</v>
      </c>
      <c r="H3" s="26" t="s">
        <v>119</v>
      </c>
      <c r="I3" s="25" t="s">
        <v>120</v>
      </c>
      <c r="J3" s="25" t="s">
        <v>121</v>
      </c>
      <c r="K3" s="25" t="s">
        <v>122</v>
      </c>
      <c r="L3" s="25" t="s">
        <v>123</v>
      </c>
      <c r="M3" s="25" t="s">
        <v>124</v>
      </c>
      <c r="N3" s="25" t="s">
        <v>113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">
      <c r="A5" s="2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0"/>
      <c r="B7" s="74">
        <v>793</v>
      </c>
      <c r="C7" s="74">
        <v>683</v>
      </c>
      <c r="D7" s="74">
        <v>711</v>
      </c>
      <c r="E7" s="74">
        <v>555</v>
      </c>
      <c r="F7" s="74">
        <v>621</v>
      </c>
      <c r="G7" s="74">
        <v>531</v>
      </c>
      <c r="H7" s="74">
        <v>601</v>
      </c>
      <c r="I7" s="74">
        <v>543</v>
      </c>
      <c r="J7" s="74">
        <v>787</v>
      </c>
      <c r="K7" s="74">
        <v>944</v>
      </c>
      <c r="L7" s="74">
        <v>717</v>
      </c>
      <c r="M7" s="75">
        <v>792</v>
      </c>
      <c r="N7" s="74">
        <v>599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4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x14ac:dyDescent="0.2">
      <c r="A9" s="143" t="s">
        <v>125</v>
      </c>
      <c r="B9" s="104"/>
      <c r="C9" s="104"/>
      <c r="D9" s="104"/>
      <c r="E9" s="104"/>
      <c r="F9" s="104"/>
      <c r="G9" s="104"/>
      <c r="H9" s="104"/>
      <c r="I9" s="69" t="s">
        <v>98</v>
      </c>
    </row>
    <row r="10" spans="1:26" x14ac:dyDescent="0.2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20"/>
      <c r="B11" s="74">
        <v>1387</v>
      </c>
      <c r="C11" s="74">
        <v>1162</v>
      </c>
      <c r="D11" s="74">
        <v>1050</v>
      </c>
      <c r="E11" s="74">
        <v>1182</v>
      </c>
      <c r="F11" s="74">
        <v>834</v>
      </c>
      <c r="G11" s="74">
        <v>580</v>
      </c>
      <c r="H11" s="74">
        <v>987</v>
      </c>
      <c r="I11" s="74">
        <v>741</v>
      </c>
      <c r="J11" s="74">
        <v>1024</v>
      </c>
      <c r="K11" s="74">
        <v>1576</v>
      </c>
      <c r="L11" s="74">
        <v>896</v>
      </c>
      <c r="M11" s="75">
        <v>1253</v>
      </c>
      <c r="N11" s="74">
        <v>743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2014-11-14T06:06:25Z</dcterms:modified>
  <cp:category>LIS-Bericht</cp:category>
</cp:coreProperties>
</file>