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D27" i="5" l="1"/>
  <c r="D42" i="5"/>
  <c r="G20" i="5"/>
  <c r="D13" i="5"/>
  <c r="G27" i="5"/>
  <c r="G35" i="5"/>
  <c r="G13" i="5"/>
  <c r="D20" i="5"/>
  <c r="G42" i="5"/>
  <c r="D35" i="5"/>
  <c r="G34" i="5"/>
  <c r="D34" i="5"/>
  <c r="D50" i="5"/>
  <c r="G50" i="5"/>
  <c r="G21" i="4"/>
  <c r="G22" i="4" s="1"/>
  <c r="E22" i="4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<sst xmlns="http://schemas.openxmlformats.org/spreadsheetml/2006/main" count="147" uniqueCount="123">
  <si>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</si>
  <si>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</si>
  <si>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</si>
  <si>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</si>
  <si>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</si>
  <si>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</si>
  <si>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</si>
  <si>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</si>
  <si>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</si>
  <si>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</si>
  <si>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</si>
  <si>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</si>
  <si>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</si>
  <si>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</si>
  <si>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</si>
  <si>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</si>
  <si>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</si>
  <si>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</si>
  <si>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</si>
  <si>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</si>
  <si>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</si>
  <si>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</si>
  <si>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</si>
  <si>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</si>
  <si>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</si>
  <si>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</si>
  <si>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</si>
  <si>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</si>
  <si>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</si>
  <si>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</si>
  <si>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</si>
  <si>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</si>
  <si>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</si>
  <si>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</si>
  <si>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</si>
  <si>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</si>
  <si>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</si>
  <si>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</si>
  <si>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</si>
  <si>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</si>
  <si>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</si>
  <si>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</si>
  <si>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</si>
  <si>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</si>
  <si>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</si>
  <si>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</si>
  <si>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</si>
  <si>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</si>
  <si>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</si>
  <si>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</si>
  <si>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</si>
  <si>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</si>
  <si>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</si>
  <si>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</si>
  <si>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</si>
  <si>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</si>
  <si>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</si>
  <si>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</si>
  <si>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</si>
  <si>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</si>
  <si>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</si>
  <si>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</si>
  <si>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</si>
  <si>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</si>
  <si>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</si>
  <si>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</si>
  <si>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</si>
  <si>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</si>
  <si>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</si>
  <si>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</si>
  <si>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</si>
  <si>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</si>
  <si>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</si>
  <si>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</si>
  <si>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</si>
  <si>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</si>
  <si>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</si>
  <si>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</si>
  <si>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</si>
  <si>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</si>
  <si>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</si>
  <si>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</si>
  <si>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</si>
  <si>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</si>
  <si>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</si>
  <si>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</si>
  <si>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</si>
  <si>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</si>
  <si>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</si>
  <si>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</si>
  <si>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</si>
  <si>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</si>
  <si>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</si>
  <si>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</si>
  <si>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</si>
  <si>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</si>
  <si>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</si>
  <si>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Februar 2015</t>
  </si>
  <si>
    <t>Herausgegeben am: 21. April 2015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</si>
  <si>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Februar 2015</t>
    </r>
  </si>
  <si>
    <t>Januar bis Februar 2015</t>
  </si>
  <si>
    <t>Januar bis Februar 2014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</si>
  <si>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Februar 2015</t>
    </r>
  </si>
  <si>
    <t>Februar 
2015</t>
  </si>
  <si>
    <t>Februar 
2014</t>
  </si>
  <si>
    <t xml:space="preserve">Januar bis Februar </t>
  </si>
  <si>
    <t>Stand: Februar 2015</t>
  </si>
  <si>
    <t>Baugenehmigungen für Wohngebäude insgesamt 
ab Februar 2015</t>
  </si>
  <si>
    <t>Februar 2015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</si>
  <si>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</si>
  <si>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</si>
  <si>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</si>
  <si>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</si>
  <si>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</si>
  <si>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</si>
  <si>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</si>
  <si>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</si>
  <si>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</si>
  <si>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</si>
  <si>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</si>
  <si>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</si>
  <si>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2015</t>
  </si>
  <si>
    <t>Kennziffer: F II 1 - m 2/15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</si>
</sst>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168</c:v>
                </c:pt>
                <c:pt idx="1">
                  <c:v>124</c:v>
                </c:pt>
                <c:pt idx="2">
                  <c:v>128</c:v>
                </c:pt>
                <c:pt idx="3">
                  <c:v>145</c:v>
                </c:pt>
                <c:pt idx="4">
                  <c:v>200</c:v>
                </c:pt>
                <c:pt idx="5">
                  <c:v>325</c:v>
                </c:pt>
                <c:pt idx="6">
                  <c:v>249</c:v>
                </c:pt>
                <c:pt idx="7">
                  <c:v>270</c:v>
                </c:pt>
                <c:pt idx="8">
                  <c:v>199</c:v>
                </c:pt>
                <c:pt idx="9">
                  <c:v>202</c:v>
                </c:pt>
                <c:pt idx="10">
                  <c:v>345</c:v>
                </c:pt>
                <c:pt idx="11">
                  <c:v>165</c:v>
                </c:pt>
                <c:pt idx="12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688</c:v>
                </c:pt>
                <c:pt idx="1">
                  <c:v>295</c:v>
                </c:pt>
                <c:pt idx="2">
                  <c:v>810</c:v>
                </c:pt>
                <c:pt idx="3">
                  <c:v>705</c:v>
                </c:pt>
                <c:pt idx="4">
                  <c:v>652</c:v>
                </c:pt>
                <c:pt idx="5">
                  <c:v>952</c:v>
                </c:pt>
                <c:pt idx="6">
                  <c:v>1418</c:v>
                </c:pt>
                <c:pt idx="7">
                  <c:v>1157</c:v>
                </c:pt>
                <c:pt idx="8">
                  <c:v>1128</c:v>
                </c:pt>
                <c:pt idx="9">
                  <c:v>860</c:v>
                </c:pt>
                <c:pt idx="10">
                  <c:v>1498</c:v>
                </c:pt>
                <c:pt idx="11">
                  <c:v>914</c:v>
                </c:pt>
                <c:pt idx="12">
                  <c:v>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408128"/>
        <c:axId val="77409664"/>
      </c:lineChart>
      <c:catAx>
        <c:axId val="774081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7409664"/>
        <c:crosses val="autoZero"/>
        <c:auto val="1"/>
        <c:lblAlgn val="ctr"/>
        <c:lblOffset val="100"/>
        <c:noMultiLvlLbl val="0"/>
      </c:catAx>
      <c:valAx>
        <c:axId val="7740966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774081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0</xdr:rowOff>
    </xdr:from>
    <xdr:to>
      <xdr:col>7</xdr:col>
      <xdr:colOff>778687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6747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122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98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8" t="s">
        <v>10</v>
      </c>
      <c r="B15" s="99"/>
      <c r="C15" s="99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0" t="s">
        <v>11</v>
      </c>
      <c r="B17" s="99"/>
      <c r="C17" s="99"/>
      <c r="D17" s="14"/>
      <c r="E17" s="14"/>
      <c r="F17" s="14"/>
      <c r="G17" s="14"/>
    </row>
    <row r="18" spans="1:7" x14ac:dyDescent="0.2">
      <c r="A18" s="14" t="s">
        <v>12</v>
      </c>
      <c r="B18" s="101" t="s">
        <v>94</v>
      </c>
      <c r="C18" s="99"/>
      <c r="D18" s="14"/>
      <c r="E18" s="14"/>
      <c r="F18" s="14"/>
      <c r="G18" s="14"/>
    </row>
    <row r="19" spans="1:7" x14ac:dyDescent="0.2">
      <c r="A19" s="14" t="s">
        <v>13</v>
      </c>
      <c r="B19" s="102" t="s">
        <v>14</v>
      </c>
      <c r="C19" s="99"/>
      <c r="D19" s="99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8" t="s">
        <v>15</v>
      </c>
      <c r="B21" s="99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100" t="s">
        <v>17</v>
      </c>
      <c r="C23" s="99"/>
      <c r="D23" s="14"/>
      <c r="E23" s="14"/>
      <c r="F23" s="14"/>
      <c r="G23" s="14"/>
    </row>
    <row r="24" spans="1:7" x14ac:dyDescent="0.2">
      <c r="A24" s="14" t="s">
        <v>18</v>
      </c>
      <c r="B24" s="100" t="s">
        <v>19</v>
      </c>
      <c r="C24" s="99"/>
      <c r="D24" s="14"/>
      <c r="E24" s="14"/>
      <c r="F24" s="14"/>
      <c r="G24" s="14"/>
    </row>
    <row r="25" spans="1:7" x14ac:dyDescent="0.2">
      <c r="A25" s="14"/>
      <c r="B25" s="99" t="s">
        <v>20</v>
      </c>
      <c r="C25" s="99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1" t="s">
        <v>96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7" t="s">
        <v>24</v>
      </c>
      <c r="B41" s="97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2/15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99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8</v>
      </c>
      <c r="C8" s="80">
        <v>5</v>
      </c>
      <c r="D8" s="80">
        <v>7</v>
      </c>
      <c r="E8" s="80">
        <v>2</v>
      </c>
      <c r="F8" s="80">
        <v>4</v>
      </c>
      <c r="G8" s="80">
        <f t="shared" ref="G8:G14" si="0">E8+F8</f>
        <v>6</v>
      </c>
      <c r="H8" s="80">
        <v>0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27</v>
      </c>
      <c r="C9" s="80">
        <v>1</v>
      </c>
      <c r="D9" s="80">
        <v>51</v>
      </c>
      <c r="E9" s="80">
        <v>9</v>
      </c>
      <c r="F9" s="80">
        <v>2</v>
      </c>
      <c r="G9" s="80">
        <f t="shared" si="0"/>
        <v>11</v>
      </c>
      <c r="H9" s="80">
        <v>39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4</v>
      </c>
      <c r="C10" s="80">
        <v>1</v>
      </c>
      <c r="D10" s="80">
        <v>19</v>
      </c>
      <c r="E10" s="80">
        <v>1</v>
      </c>
      <c r="F10" s="80">
        <v>0</v>
      </c>
      <c r="G10" s="80">
        <f t="shared" si="0"/>
        <v>1</v>
      </c>
      <c r="H10" s="80">
        <v>18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17</v>
      </c>
      <c r="C11" s="80">
        <v>3</v>
      </c>
      <c r="D11" s="80">
        <v>60</v>
      </c>
      <c r="E11" s="80">
        <v>4</v>
      </c>
      <c r="F11" s="80">
        <v>6</v>
      </c>
      <c r="G11" s="80">
        <f t="shared" si="0"/>
        <v>10</v>
      </c>
      <c r="H11" s="80">
        <v>41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38</v>
      </c>
      <c r="C12" s="80">
        <v>5</v>
      </c>
      <c r="D12" s="80">
        <v>106</v>
      </c>
      <c r="E12" s="80">
        <v>16</v>
      </c>
      <c r="F12" s="80">
        <v>10</v>
      </c>
      <c r="G12" s="80">
        <f t="shared" si="0"/>
        <v>26</v>
      </c>
      <c r="H12" s="80">
        <v>74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10</v>
      </c>
      <c r="C13" s="80">
        <v>2</v>
      </c>
      <c r="D13" s="80">
        <v>25</v>
      </c>
      <c r="E13" s="80">
        <v>3</v>
      </c>
      <c r="F13" s="80">
        <v>2</v>
      </c>
      <c r="G13" s="80">
        <f t="shared" si="0"/>
        <v>5</v>
      </c>
      <c r="H13" s="80">
        <v>19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19</v>
      </c>
      <c r="C14" s="80">
        <v>1</v>
      </c>
      <c r="D14" s="80">
        <v>21</v>
      </c>
      <c r="E14" s="80">
        <v>10</v>
      </c>
      <c r="F14" s="80">
        <v>4</v>
      </c>
      <c r="G14" s="80">
        <f t="shared" si="0"/>
        <v>14</v>
      </c>
      <c r="H14" s="80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123</v>
      </c>
      <c r="C16" s="80">
        <v>18</v>
      </c>
      <c r="D16" s="80">
        <v>289</v>
      </c>
      <c r="E16" s="80">
        <v>45</v>
      </c>
      <c r="F16" s="80">
        <v>28</v>
      </c>
      <c r="G16" s="80">
        <f>E16+F16</f>
        <v>73</v>
      </c>
      <c r="H16" s="80">
        <v>191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100</v>
      </c>
      <c r="B18" s="80">
        <v>288</v>
      </c>
      <c r="C18" s="80">
        <v>32</v>
      </c>
      <c r="D18" s="80">
        <v>1203</v>
      </c>
      <c r="E18" s="80">
        <v>92</v>
      </c>
      <c r="F18" s="80">
        <v>36</v>
      </c>
      <c r="G18" s="80">
        <f>E18+F18</f>
        <v>128</v>
      </c>
      <c r="H18" s="80">
        <v>894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101</v>
      </c>
      <c r="B20" s="80">
        <v>406</v>
      </c>
      <c r="C20" s="80">
        <v>35</v>
      </c>
      <c r="D20" s="80">
        <v>1448</v>
      </c>
      <c r="E20" s="80">
        <v>217</v>
      </c>
      <c r="F20" s="80">
        <v>38</v>
      </c>
      <c r="G20" s="80">
        <f>E20+F20</f>
        <v>255</v>
      </c>
      <c r="H20" s="80">
        <v>1073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-118</v>
      </c>
      <c r="C21" s="80">
        <f>(C18)-(C20)</f>
        <v>-3</v>
      </c>
      <c r="D21" s="80">
        <f>(D18)-(D20)</f>
        <v>-245</v>
      </c>
      <c r="E21" s="80">
        <f>(E18)-(E20)</f>
        <v>-125</v>
      </c>
      <c r="F21" s="80">
        <f>(F18)-(F20)</f>
        <v>-2</v>
      </c>
      <c r="G21" s="80">
        <f>E21+F21</f>
        <v>-127</v>
      </c>
      <c r="H21" s="80">
        <f>(H18)-(H20)</f>
        <v>-179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-29.064039408866993</v>
      </c>
      <c r="C22" s="81">
        <f t="shared" si="1"/>
        <v>-8.5714285714285712</v>
      </c>
      <c r="D22" s="81">
        <f t="shared" si="1"/>
        <v>-16.91988950276243</v>
      </c>
      <c r="E22" s="81">
        <f t="shared" si="1"/>
        <v>-57.603686635944698</v>
      </c>
      <c r="F22" s="81">
        <f t="shared" si="1"/>
        <v>-5.2631578947368416</v>
      </c>
      <c r="G22" s="81">
        <f t="shared" si="1"/>
        <v>-49.803921568627452</v>
      </c>
      <c r="H22" s="81">
        <f t="shared" si="1"/>
        <v>-16.682199440820131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2/15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102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103</v>
      </c>
      <c r="C5" s="134" t="s">
        <v>104</v>
      </c>
      <c r="D5" s="137" t="s">
        <v>95</v>
      </c>
      <c r="E5" s="138" t="s">
        <v>105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2015</v>
      </c>
      <c r="F6" s="140">
        <v>2014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74</v>
      </c>
      <c r="C9" s="83">
        <v>139</v>
      </c>
      <c r="D9" s="84">
        <f>IF(AND(C9&gt;0,B9&gt;0),(B9/C9%)-100,"x  ")</f>
        <v>-46.762589928057551</v>
      </c>
      <c r="E9" s="82">
        <v>186</v>
      </c>
      <c r="F9" s="83">
        <v>323</v>
      </c>
      <c r="G9" s="84">
        <f>IF(AND(F9&gt;0,E9&gt;0),(E9/F9%)-100,"x  ")</f>
        <v>-42.414860681114554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45</v>
      </c>
      <c r="C11" s="83">
        <v>91</v>
      </c>
      <c r="D11" s="84">
        <f>IF(AND(C11&gt;0,B11&gt;0),(B11/C11%)-100,"x  ")</f>
        <v>-50.549450549450555</v>
      </c>
      <c r="E11" s="82">
        <v>92</v>
      </c>
      <c r="F11" s="83">
        <v>217</v>
      </c>
      <c r="G11" s="84">
        <f>IF(AND(F11&gt;0,E11&gt;0),(E11/F11%)-100,"x  ")</f>
        <v>-57.603686635944698</v>
      </c>
      <c r="H11" s="49"/>
    </row>
    <row r="12" spans="1:26" hidden="1" x14ac:dyDescent="0.2">
      <c r="A12" s="55" t="s">
        <v>60</v>
      </c>
      <c r="B12" s="82">
        <v>14</v>
      </c>
      <c r="C12" s="83">
        <v>8</v>
      </c>
      <c r="D12" s="84">
        <f>IF(AND(C12&gt;0,B12&gt;0),(B12/C12%)-100,"x  ")</f>
        <v>75</v>
      </c>
      <c r="E12" s="82">
        <v>18</v>
      </c>
      <c r="F12" s="83">
        <v>19</v>
      </c>
      <c r="G12" s="84">
        <f>IF(AND(F12&gt;0,E12&gt;0),(E12/F12%)-100,"x  ")</f>
        <v>-5.2631578947368496</v>
      </c>
      <c r="H12" s="49"/>
    </row>
    <row r="13" spans="1:26" x14ac:dyDescent="0.2">
      <c r="A13" s="55" t="s">
        <v>61</v>
      </c>
      <c r="B13" s="82">
        <f>(B11)+(B12)</f>
        <v>59</v>
      </c>
      <c r="C13" s="83">
        <f>(C11)+(C12)</f>
        <v>99</v>
      </c>
      <c r="D13" s="84">
        <f>IF(AND(C13&gt;0,B13&gt;0),(B13/C13%)-100,"x  ")</f>
        <v>-40.404040404040401</v>
      </c>
      <c r="E13" s="82">
        <f>(E11)+(E12)</f>
        <v>110</v>
      </c>
      <c r="F13" s="83">
        <f>(F11)+(F12)</f>
        <v>236</v>
      </c>
      <c r="G13" s="84">
        <f>IF(AND(F13&gt;0,E13&gt;0),(E13/F13%)-100,"x  ")</f>
        <v>-53.389830508474574</v>
      </c>
      <c r="H13" s="56"/>
    </row>
    <row r="14" spans="1:26" x14ac:dyDescent="0.2">
      <c r="A14" s="55" t="s">
        <v>62</v>
      </c>
      <c r="B14" s="82">
        <v>15</v>
      </c>
      <c r="C14" s="83">
        <v>40</v>
      </c>
      <c r="D14" s="84">
        <f>IF(AND(C14&gt;0,B14&gt;0),(B14/C14%)-100,"x  ")</f>
        <v>-62.5</v>
      </c>
      <c r="E14" s="82">
        <v>76</v>
      </c>
      <c r="F14" s="83">
        <v>87</v>
      </c>
      <c r="G14" s="84">
        <f>IF(AND(F14&gt;0,E14&gt;0),(E14/F14%)-100,"x  ")</f>
        <v>-12.643678160919535</v>
      </c>
      <c r="H14" s="57"/>
    </row>
    <row r="15" spans="1:26" x14ac:dyDescent="0.2">
      <c r="A15" s="55" t="s">
        <v>63</v>
      </c>
      <c r="B15" s="82">
        <v>8</v>
      </c>
      <c r="C15" s="83">
        <v>20</v>
      </c>
      <c r="D15" s="84">
        <f>IF(AND(C15&gt;0,B15&gt;0),(B15/C15%)-100,"x  ")</f>
        <v>-60</v>
      </c>
      <c r="E15" s="82">
        <v>29</v>
      </c>
      <c r="F15" s="83">
        <v>44</v>
      </c>
      <c r="G15" s="84">
        <f>IF(AND(F15&gt;0,E15&gt;0),(E15/F15%)-100,"x  ")</f>
        <v>-34.090909090909093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123.678</v>
      </c>
      <c r="C17" s="85">
        <v>286.97399999999999</v>
      </c>
      <c r="D17" s="84">
        <f>IF(AND(C17&gt;0,B17&gt;0),(B17/C17%)-100,"x  ")</f>
        <v>-56.902715925484536</v>
      </c>
      <c r="E17" s="82">
        <v>446.12400000000002</v>
      </c>
      <c r="F17" s="83">
        <v>585.46600000000001</v>
      </c>
      <c r="G17" s="84">
        <f>IF(AND(F17&gt;0,E17&gt;0),(E17/F17%)-100,"x  ")</f>
        <v>-23.800186518089859</v>
      </c>
      <c r="H17" s="49"/>
    </row>
    <row r="18" spans="1:8" hidden="1" x14ac:dyDescent="0.2">
      <c r="A18" s="60" t="s">
        <v>65</v>
      </c>
      <c r="B18" s="85">
        <v>38.051000000000002</v>
      </c>
      <c r="C18" s="85">
        <v>63.581000000000003</v>
      </c>
      <c r="D18" s="84">
        <f>IF(AND(C18&gt;0,B18&gt;0),(B18/C18%)-100,"x  ")</f>
        <v>-40.153504977902202</v>
      </c>
      <c r="E18" s="82">
        <v>69.388999999999996</v>
      </c>
      <c r="F18" s="83">
        <v>149.87799999999999</v>
      </c>
      <c r="G18" s="84">
        <f>IF(AND(F18&gt;0,E18&gt;0),(E18/F18%)-100,"x  ")</f>
        <v>-53.703011782916768</v>
      </c>
      <c r="H18" s="49"/>
    </row>
    <row r="19" spans="1:8" hidden="1" x14ac:dyDescent="0.2">
      <c r="A19" s="60" t="s">
        <v>66</v>
      </c>
      <c r="B19" s="85">
        <v>12.728999999999999</v>
      </c>
      <c r="C19" s="85">
        <v>8.0169999999999995</v>
      </c>
      <c r="D19" s="84">
        <f>IF(AND(C19&gt;0,B19&gt;0),(B19/C19%)-100,"x  ")</f>
        <v>58.775102906324065</v>
      </c>
      <c r="E19" s="82">
        <v>20.291</v>
      </c>
      <c r="F19" s="83">
        <v>19.777999999999999</v>
      </c>
      <c r="G19" s="84">
        <f>IF(AND(F19&gt;0,E19&gt;0),(E19/F19%)-100,"x  ")</f>
        <v>2.5937910809990967</v>
      </c>
      <c r="H19" s="49"/>
    </row>
    <row r="20" spans="1:8" x14ac:dyDescent="0.2">
      <c r="A20" s="60" t="s">
        <v>67</v>
      </c>
      <c r="B20" s="86">
        <f>(B18)+(B19)</f>
        <v>50.78</v>
      </c>
      <c r="C20" s="86">
        <f>(C18)+(C19)</f>
        <v>71.597999999999999</v>
      </c>
      <c r="D20" s="84">
        <f>IF(AND(C20&gt;0,B20&gt;0),(B20/C20%)-100,"x  ")</f>
        <v>-29.07623117964188</v>
      </c>
      <c r="E20" s="82">
        <f>(E18)+(E19)</f>
        <v>89.679999999999993</v>
      </c>
      <c r="F20" s="83">
        <f>(F18)+(F19)</f>
        <v>169.65599999999998</v>
      </c>
      <c r="G20" s="84">
        <f>IF(AND(F20&gt;0,E20&gt;0),(E20/F20%)-100,"x  ")</f>
        <v>-47.140095251567878</v>
      </c>
      <c r="H20" s="56"/>
    </row>
    <row r="21" spans="1:8" x14ac:dyDescent="0.2">
      <c r="A21" s="60" t="s">
        <v>68</v>
      </c>
      <c r="B21" s="85">
        <v>72.897999999999996</v>
      </c>
      <c r="C21" s="85">
        <v>215.376</v>
      </c>
      <c r="D21" s="84">
        <f>IF(AND(C21&gt;0,B21&gt;0),(B21/C21%)-100,"x  ")</f>
        <v>-66.153146125845041</v>
      </c>
      <c r="E21" s="82">
        <v>356.44400000000002</v>
      </c>
      <c r="F21" s="83">
        <v>415.81</v>
      </c>
      <c r="G21" s="84">
        <f>IF(AND(F21&gt;0,E21&gt;0),(E21/F21%)-100,"x  ")</f>
        <v>-14.277193910680353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45.173999999999999</v>
      </c>
      <c r="C23" s="85">
        <v>68.602999999999994</v>
      </c>
      <c r="D23" s="84">
        <f>IF(AND(C23&gt;0,B23&gt;0),(B23/C23%)-100,"x  ")</f>
        <v>-34.151567715697553</v>
      </c>
      <c r="E23" s="82">
        <v>142.21700000000001</v>
      </c>
      <c r="F23" s="83">
        <v>129.89699999999999</v>
      </c>
      <c r="G23" s="84">
        <f>IF(AND(F23&gt;0,E23&gt;0),(E23/F23%)-100,"x  ")</f>
        <v>9.4844376698461161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12.734999999999999</v>
      </c>
      <c r="C25" s="85">
        <v>16.635000000000002</v>
      </c>
      <c r="D25" s="84">
        <f>IF(AND(C25&gt;0,B25&gt;0),(B25/C25%)-100,"x  ")</f>
        <v>-23.444544634806149</v>
      </c>
      <c r="E25" s="82">
        <v>21.83</v>
      </c>
      <c r="F25" s="83">
        <v>40.753</v>
      </c>
      <c r="G25" s="84">
        <f>IF(AND(F25&gt;0,E25&gt;0),(E25/F25%)-100,"x  ")</f>
        <v>-46.433391406767605</v>
      </c>
      <c r="H25" s="49"/>
    </row>
    <row r="26" spans="1:8" hidden="1" x14ac:dyDescent="0.2">
      <c r="A26" s="60" t="s">
        <v>72</v>
      </c>
      <c r="B26" s="85">
        <v>3.734</v>
      </c>
      <c r="C26" s="85">
        <v>2.5990000000000002</v>
      </c>
      <c r="D26" s="84">
        <f>IF(AND(C26&gt;0,B26&gt;0),(B26/C26%)-100,"x  ")</f>
        <v>43.67064255482876</v>
      </c>
      <c r="E26" s="82">
        <v>6.633</v>
      </c>
      <c r="F26" s="83">
        <v>5.9080000000000004</v>
      </c>
      <c r="G26" s="84">
        <f>IF(AND(F26&gt;0,E26&gt;0),(E26/F26%)-100,"x  ")</f>
        <v>12.271496276235609</v>
      </c>
      <c r="H26" s="49"/>
    </row>
    <row r="27" spans="1:8" x14ac:dyDescent="0.2">
      <c r="A27" s="55" t="s">
        <v>61</v>
      </c>
      <c r="B27" s="85">
        <f>(B25)+(B26)</f>
        <v>16.469000000000001</v>
      </c>
      <c r="C27" s="85">
        <f>(C25)+(C26)</f>
        <v>19.234000000000002</v>
      </c>
      <c r="D27" s="84">
        <f>IF(AND(C27&gt;0,B27&gt;0),(B27/C27%)-100,"x  ")</f>
        <v>-14.375584901736502</v>
      </c>
      <c r="E27" s="82">
        <f>(E25)+(E26)</f>
        <v>28.462999999999997</v>
      </c>
      <c r="F27" s="83">
        <f>(F25)+(F26)</f>
        <v>46.661000000000001</v>
      </c>
      <c r="G27" s="84">
        <f>IF(AND(F27&gt;0,E27&gt;0),(E27/F27%)-100,"x  ")</f>
        <v>-39.000450054649505</v>
      </c>
      <c r="H27" s="56"/>
    </row>
    <row r="28" spans="1:8" x14ac:dyDescent="0.2">
      <c r="A28" s="55" t="s">
        <v>62</v>
      </c>
      <c r="B28" s="85">
        <v>28.704999999999998</v>
      </c>
      <c r="C28" s="85">
        <v>49.369</v>
      </c>
      <c r="D28" s="84">
        <f>IF(AND(C28&gt;0,B28&gt;0),(B28/C28%)-100,"x  ")</f>
        <v>-41.85622556665114</v>
      </c>
      <c r="E28" s="82">
        <v>113.754</v>
      </c>
      <c r="F28" s="83">
        <v>83.236000000000004</v>
      </c>
      <c r="G28" s="84">
        <f>IF(AND(F28&gt;0,E28&gt;0),(E28/F28%)-100,"x  ")</f>
        <v>36.664424047287241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264</v>
      </c>
      <c r="C30" s="85">
        <v>651</v>
      </c>
      <c r="D30" s="84">
        <f>IF(AND(C30&gt;0,B30&gt;0),(B30/C30%)-100,"x  ")</f>
        <v>-59.447004608294932</v>
      </c>
      <c r="E30" s="82">
        <v>1022</v>
      </c>
      <c r="F30" s="83">
        <v>1328</v>
      </c>
      <c r="G30" s="84">
        <f>IF(AND(F30&gt;0,E30&gt;0),(E30/F30%)-100,"x  ")</f>
        <v>-23.042168674698786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73</v>
      </c>
      <c r="C34" s="85">
        <f>C11+(C12*2)</f>
        <v>107</v>
      </c>
      <c r="D34" s="84">
        <f>IF(AND(C34&gt;0,B34&gt;0),(B34/C34%)-100,"x  ")</f>
        <v>-31.775700934579447</v>
      </c>
      <c r="E34" s="82">
        <f>E11+(E12*2)</f>
        <v>128</v>
      </c>
      <c r="F34" s="83">
        <f>F11+(F12*2)</f>
        <v>255</v>
      </c>
      <c r="G34" s="84">
        <f>IF(AND(F34&gt;0,E34&gt;0),(E34/F34%)-100,"x  ")</f>
        <v>-49.803921568627445</v>
      </c>
      <c r="H34" s="56"/>
    </row>
    <row r="35" spans="1:8" x14ac:dyDescent="0.2">
      <c r="A35" s="67" t="s">
        <v>75</v>
      </c>
      <c r="B35" s="85">
        <f>(B30)-(B34)</f>
        <v>191</v>
      </c>
      <c r="C35" s="85">
        <f>(C30)-(C34)</f>
        <v>544</v>
      </c>
      <c r="D35" s="84">
        <f>IF(AND(C35&gt;0,B35&gt;0),(B35/C35%)-100,"x  ")</f>
        <v>-64.889705882352942</v>
      </c>
      <c r="E35" s="82">
        <f>(E30)-(E34)</f>
        <v>894</v>
      </c>
      <c r="F35" s="83">
        <f>(F30)-(F34)</f>
        <v>1073</v>
      </c>
      <c r="G35" s="84">
        <f>IF(AND(F35&gt;0,E35&gt;0),(E35/F35%)-100,"x  ")</f>
        <v>-16.682199440820128</v>
      </c>
      <c r="H35" s="57"/>
    </row>
    <row r="36" spans="1:8" x14ac:dyDescent="0.2">
      <c r="A36" s="55" t="s">
        <v>76</v>
      </c>
      <c r="B36" s="85">
        <v>82</v>
      </c>
      <c r="C36" s="85">
        <v>216</v>
      </c>
      <c r="D36" s="84">
        <f>IF(AND(C36&gt;0,B36&gt;0),(B36/C36%)-100,"x  ")</f>
        <v>-62.037037037037038</v>
      </c>
      <c r="E36" s="82">
        <v>270</v>
      </c>
      <c r="F36" s="83">
        <v>468</v>
      </c>
      <c r="G36" s="84">
        <f>IF(AND(F36&gt;0,E36&gt;0),(E36/F36%)-100,"x  ")</f>
        <v>-42.307692307692307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25.231000000000002</v>
      </c>
      <c r="C38" s="86">
        <v>50.084000000000003</v>
      </c>
      <c r="D38" s="84">
        <f>IF(AND(C38&gt;0,B38&gt;0),(B38/C38%)-100,"x  ")</f>
        <v>-49.622633974922131</v>
      </c>
      <c r="E38" s="82">
        <v>81.352999999999994</v>
      </c>
      <c r="F38" s="83">
        <v>110.352</v>
      </c>
      <c r="G38" s="84">
        <f>IF(AND(F38&gt;0,E38&gt;0),(E38/F38%)-100,"x  ")</f>
        <v>-26.278635638683497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7.569</v>
      </c>
      <c r="C40" s="85">
        <v>12.763999999999999</v>
      </c>
      <c r="D40" s="84">
        <f>IF(AND(C40&gt;0,B40&gt;0),(B40/C40%)-100,"x  ")</f>
        <v>-40.700407395800688</v>
      </c>
      <c r="E40" s="82">
        <v>14.031000000000001</v>
      </c>
      <c r="F40" s="83">
        <v>30.100999999999999</v>
      </c>
      <c r="G40" s="84">
        <f>IF(AND(F40&gt;0,E40&gt;0),(E40/F40%)-100,"x  ")</f>
        <v>-53.386930666755255</v>
      </c>
      <c r="H40" s="49"/>
    </row>
    <row r="41" spans="1:8" hidden="1" x14ac:dyDescent="0.2">
      <c r="A41" s="60" t="s">
        <v>72</v>
      </c>
      <c r="B41" s="85">
        <v>2.4780000000000002</v>
      </c>
      <c r="C41" s="85">
        <v>1.5589999999999999</v>
      </c>
      <c r="D41" s="84">
        <f>IF(AND(C41&gt;0,B41&gt;0),(B41/C41%)-100,"x  ")</f>
        <v>58.948043617703661</v>
      </c>
      <c r="E41" s="82">
        <v>3.726</v>
      </c>
      <c r="F41" s="83">
        <v>4.0279999999999996</v>
      </c>
      <c r="G41" s="84">
        <f>IF(AND(F41&gt;0,E41&gt;0),(E41/F41%)-100,"x  ")</f>
        <v>-7.4975173783515316</v>
      </c>
      <c r="H41" s="49"/>
    </row>
    <row r="42" spans="1:8" x14ac:dyDescent="0.2">
      <c r="A42" s="55" t="s">
        <v>74</v>
      </c>
      <c r="B42" s="86">
        <f>(B40)+(B41)</f>
        <v>10.047000000000001</v>
      </c>
      <c r="C42" s="86">
        <f>(C40)+(C41)</f>
        <v>14.322999999999999</v>
      </c>
      <c r="D42" s="84">
        <f>IF(AND(C42&gt;0,B42&gt;0),(B42/C42%)-100,"x  ")</f>
        <v>-29.85408084898414</v>
      </c>
      <c r="E42" s="82">
        <f>(E40)+(E41)</f>
        <v>17.757000000000001</v>
      </c>
      <c r="F42" s="83">
        <f>(F40)+(F41)</f>
        <v>34.128999999999998</v>
      </c>
      <c r="G42" s="84">
        <f>IF(AND(F42&gt;0,E42&gt;0),(E42/F42%)-100,"x  ")</f>
        <v>-47.970933809956335</v>
      </c>
      <c r="H42" s="56"/>
    </row>
    <row r="43" spans="1:8" x14ac:dyDescent="0.2">
      <c r="A43" s="67" t="s">
        <v>75</v>
      </c>
      <c r="B43" s="85">
        <v>15.183999999999999</v>
      </c>
      <c r="C43" s="85">
        <v>35.761000000000003</v>
      </c>
      <c r="D43" s="84">
        <f>IF(AND(C43&gt;0,B43&gt;0),(B43/C43%)-100,"x  ")</f>
        <v>-57.540337238891539</v>
      </c>
      <c r="E43" s="82">
        <v>63.595999999999997</v>
      </c>
      <c r="F43" s="83">
        <v>76.222999999999999</v>
      </c>
      <c r="G43" s="84">
        <f>IF(AND(F43&gt;0,E43&gt;0),(E43/F43%)-100,"x  ")</f>
        <v>-16.565865945974309</v>
      </c>
      <c r="H43" s="49"/>
    </row>
    <row r="44" spans="1:8" x14ac:dyDescent="0.2">
      <c r="A44" s="55" t="s">
        <v>76</v>
      </c>
      <c r="B44" s="85">
        <v>8.4909999999999997</v>
      </c>
      <c r="C44" s="85">
        <v>18.420000000000002</v>
      </c>
      <c r="D44" s="84">
        <f>IF(AND(C44&gt;0,B44&gt;0),(B44/C44%)-100,"x  ")</f>
        <v>-53.903365906623243</v>
      </c>
      <c r="E44" s="82">
        <v>23.905000000000001</v>
      </c>
      <c r="F44" s="83">
        <v>39.393000000000001</v>
      </c>
      <c r="G44" s="84">
        <f>IF(AND(F44&gt;0,E44&gt;0),(E44/F44%)-100,"x  ")</f>
        <v>-39.316629858096611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927</v>
      </c>
      <c r="C46" s="86">
        <v>2125</v>
      </c>
      <c r="D46" s="84">
        <f>IF(AND(C46&gt;0,B46&gt;0),(B46/C46%)-100,"x  ")</f>
        <v>-56.376470588235293</v>
      </c>
      <c r="E46" s="82">
        <v>3181</v>
      </c>
      <c r="F46" s="83">
        <v>4754</v>
      </c>
      <c r="G46" s="84">
        <f>IF(AND(F46&gt;0,E46&gt;0),(E46/F46%)-100,"x  ")</f>
        <v>-33.087925957088771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308</v>
      </c>
      <c r="C48" s="85">
        <v>507</v>
      </c>
      <c r="D48" s="84">
        <f>IF(AND(C48&gt;0,B48&gt;0),(B48/C48%)-100,"x  ")</f>
        <v>-39.250493096646949</v>
      </c>
      <c r="E48" s="82">
        <v>571</v>
      </c>
      <c r="F48" s="83">
        <v>1203</v>
      </c>
      <c r="G48" s="84">
        <f>IF(AND(F48&gt;0,E48&gt;0),(E48/F48%)-100,"x  ")</f>
        <v>-52.535328345802156</v>
      </c>
      <c r="H48" s="49"/>
    </row>
    <row r="49" spans="1:8" hidden="1" x14ac:dyDescent="0.2">
      <c r="A49" s="60" t="s">
        <v>72</v>
      </c>
      <c r="B49" s="85">
        <v>117</v>
      </c>
      <c r="C49" s="85">
        <v>73</v>
      </c>
      <c r="D49" s="84">
        <f>IF(AND(C49&gt;0,B49&gt;0),(B49/C49%)-100,"x  ")</f>
        <v>60.273972602739718</v>
      </c>
      <c r="E49" s="82">
        <v>159</v>
      </c>
      <c r="F49" s="83">
        <v>167</v>
      </c>
      <c r="G49" s="84">
        <f>IF(AND(F49&gt;0,E49&gt;0),(E49/F49%)-100,"x  ")</f>
        <v>-4.7904191616766383</v>
      </c>
      <c r="H49" s="49"/>
    </row>
    <row r="50" spans="1:8" x14ac:dyDescent="0.2">
      <c r="A50" s="55" t="s">
        <v>74</v>
      </c>
      <c r="B50" s="85">
        <f>(B48)+(B49)</f>
        <v>425</v>
      </c>
      <c r="C50" s="85">
        <f>(C48)+(C49)</f>
        <v>580</v>
      </c>
      <c r="D50" s="84">
        <f>IF(AND(C50&gt;0,B50&gt;0),(B50/C50%)-100,"x  ")</f>
        <v>-26.724137931034477</v>
      </c>
      <c r="E50" s="82">
        <f>(E48)+(E49)</f>
        <v>730</v>
      </c>
      <c r="F50" s="83">
        <f>(F48)+(F49)</f>
        <v>1370</v>
      </c>
      <c r="G50" s="84">
        <f>IF(AND(F50&gt;0,E50&gt;0),(E50/F50%)-100,"x  ")</f>
        <v>-46.715328467153284</v>
      </c>
      <c r="H50" s="56"/>
    </row>
    <row r="51" spans="1:8" x14ac:dyDescent="0.2">
      <c r="A51" s="67" t="s">
        <v>75</v>
      </c>
      <c r="B51" s="85">
        <v>502</v>
      </c>
      <c r="C51" s="85">
        <v>1545</v>
      </c>
      <c r="D51" s="84">
        <f>IF(AND(C51&gt;0,B51&gt;0),(B51/C51%)-100,"x  ")</f>
        <v>-67.508090614886726</v>
      </c>
      <c r="E51" s="82">
        <v>2451</v>
      </c>
      <c r="F51" s="83">
        <v>3384</v>
      </c>
      <c r="G51" s="84">
        <f>IF(AND(F51&gt;0,E51&gt;0),(E51/F51%)-100,"x  ")</f>
        <v>-27.570921985815616</v>
      </c>
      <c r="H51" s="49"/>
    </row>
    <row r="52" spans="1:8" x14ac:dyDescent="0.2">
      <c r="A52" s="68" t="s">
        <v>76</v>
      </c>
      <c r="B52" s="87">
        <v>247</v>
      </c>
      <c r="C52" s="87">
        <v>663</v>
      </c>
      <c r="D52" s="88">
        <f>IF(AND(C52&gt;0,B52&gt;0),(B52/C52%)-100,"x  ")</f>
        <v>-62.745098039215684</v>
      </c>
      <c r="E52" s="89">
        <v>778</v>
      </c>
      <c r="F52" s="90">
        <v>1510</v>
      </c>
      <c r="G52" s="88">
        <f>IF(AND(F52&gt;0,E52&gt;0),(E52/F52%)-100,"x  ")</f>
        <v>-48.476821192052981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2/15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106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2/15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107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108</v>
      </c>
    </row>
    <row r="3" spans="1:26" x14ac:dyDescent="0.2">
      <c r="A3" s="72"/>
      <c r="B3" s="27" t="s">
        <v>109</v>
      </c>
      <c r="C3" s="27" t="s">
        <v>110</v>
      </c>
      <c r="D3" s="27" t="s">
        <v>111</v>
      </c>
      <c r="E3" s="27" t="s">
        <v>112</v>
      </c>
      <c r="F3" s="28" t="s">
        <v>113</v>
      </c>
      <c r="G3" s="28" t="s">
        <v>114</v>
      </c>
      <c r="H3" s="29" t="s">
        <v>115</v>
      </c>
      <c r="I3" s="28" t="s">
        <v>116</v>
      </c>
      <c r="J3" s="28" t="s">
        <v>117</v>
      </c>
      <c r="K3" s="28" t="s">
        <v>118</v>
      </c>
      <c r="L3" s="28" t="s">
        <v>119</v>
      </c>
      <c r="M3" s="28" t="s">
        <v>120</v>
      </c>
      <c r="N3" s="28" t="s">
        <v>109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168</v>
      </c>
      <c r="C7" s="76">
        <v>124</v>
      </c>
      <c r="D7" s="76">
        <v>128</v>
      </c>
      <c r="E7" s="76">
        <v>145</v>
      </c>
      <c r="F7" s="76">
        <v>200</v>
      </c>
      <c r="G7" s="76">
        <v>325</v>
      </c>
      <c r="H7" s="76">
        <v>249</v>
      </c>
      <c r="I7" s="76">
        <v>270</v>
      </c>
      <c r="J7" s="76">
        <v>199</v>
      </c>
      <c r="K7" s="76">
        <v>202</v>
      </c>
      <c r="L7" s="76">
        <v>345</v>
      </c>
      <c r="M7" s="77">
        <v>165</v>
      </c>
      <c r="N7" s="76">
        <v>123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121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688</v>
      </c>
      <c r="C11" s="76">
        <v>295</v>
      </c>
      <c r="D11" s="76">
        <v>810</v>
      </c>
      <c r="E11" s="76">
        <v>705</v>
      </c>
      <c r="F11" s="76">
        <v>652</v>
      </c>
      <c r="G11" s="76">
        <v>952</v>
      </c>
      <c r="H11" s="76">
        <v>1418</v>
      </c>
      <c r="I11" s="76">
        <v>1157</v>
      </c>
      <c r="J11" s="76">
        <v>1128</v>
      </c>
      <c r="K11" s="76">
        <v>860</v>
      </c>
      <c r="L11" s="76">
        <v>1498</v>
      </c>
      <c r="M11" s="77">
        <v>914</v>
      </c>
      <c r="N11" s="76">
        <v>289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02/15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dcterms:created xsi:type="dcterms:W3CDTF">2014-04-03T08:37:47Z</dcterms:created>
  <dcterms:modified xsi:type="dcterms:W3CDTF">2015-05-04T07:54:07Z</dcterms:modified>
  <cp:category>LIS-Bericht</cp:category>
</cp:coreProperties>
</file>