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C35" i="5"/>
  <c r="F34" i="5"/>
  <c r="G34" i="5" s="1"/>
  <c r="E34" i="5"/>
  <c r="E35" i="5" s="1"/>
  <c r="C34" i="5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50" i="5" l="1"/>
  <c r="D27" i="5"/>
  <c r="D42" i="5"/>
  <c r="G50" i="5"/>
  <c r="G42" i="5"/>
  <c r="D34" i="5"/>
  <c r="G13" i="5"/>
  <c r="D20" i="5"/>
  <c r="D35" i="5"/>
  <c r="F35" i="5"/>
  <c r="G35" i="5" s="1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<sst xmlns="http://schemas.openxmlformats.org/spreadsheetml/2006/main" count="147" uniqueCount="123">
  <si>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</si>
  <si>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</si>
  <si>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</si>
  <si>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</si>
  <si>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</si>
  <si>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</si>
  <si>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</si>
  <si>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</si>
  <si>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</si>
  <si>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</si>
  <si>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</si>
  <si>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</si>
  <si>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</si>
  <si>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</si>
  <si>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</si>
  <si>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</si>
  <si>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</si>
  <si>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</si>
  <si>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</si>
  <si>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</si>
  <si>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</si>
  <si>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</si>
  <si>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</si>
  <si>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</si>
  <si>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</si>
  <si>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</si>
  <si>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</si>
  <si>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</si>
  <si>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</si>
  <si>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</si>
  <si>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</si>
  <si>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</si>
  <si>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</si>
  <si>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</si>
  <si>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</si>
  <si>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</si>
  <si>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</si>
  <si>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</si>
  <si>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</si>
  <si>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</si>
  <si>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</si>
  <si>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</si>
  <si>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</si>
  <si>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</si>
  <si>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</si>
  <si>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</si>
  <si>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</si>
  <si>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</si>
  <si>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</si>
  <si>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</si>
  <si>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</si>
  <si>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</si>
  <si>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</si>
  <si>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</si>
  <si>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</si>
  <si>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</si>
  <si>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</si>
  <si>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</si>
  <si>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</si>
  <si>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</si>
  <si>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</si>
  <si>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</si>
  <si>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</si>
  <si>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</si>
  <si>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</si>
  <si>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</si>
  <si>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</si>
  <si>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</si>
  <si>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</si>
  <si>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</si>
  <si>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</si>
  <si>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</si>
  <si>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</si>
  <si>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</si>
  <si>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</si>
  <si>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</si>
  <si>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</si>
  <si>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</si>
  <si>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</si>
  <si>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</si>
  <si>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</si>
  <si>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</si>
  <si>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</si>
  <si>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</si>
  <si>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</si>
  <si>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</si>
  <si>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</si>
  <si>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</si>
  <si>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</si>
  <si>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</si>
  <si>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</si>
  <si>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</si>
  <si>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</si>
  <si>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</si>
  <si>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</si>
  <si>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</si>
  <si>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Juni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</si>
  <si>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2017</t>
    </r>
  </si>
  <si>
    <t>Januar bis Juni 2017</t>
  </si>
  <si>
    <t>Januar bis Juni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</si>
  <si>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2017</t>
    </r>
  </si>
  <si>
    <t>Juni 
2017</t>
  </si>
  <si>
    <t>Juni 
2016</t>
  </si>
  <si>
    <t xml:space="preserve">Januar bis Juni </t>
  </si>
  <si>
    <t>Stand: Juni 2017</t>
  </si>
  <si>
    <t>Baugenehmigungen für Wohngebäude insgesamt 
ab Juni 2017</t>
  </si>
  <si>
    <t>Juni 2017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</si>
  <si>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</si>
  <si>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</si>
  <si>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</si>
  <si>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</si>
  <si>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</si>
  <si>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</si>
  <si>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</si>
  <si>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</si>
  <si>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</si>
  <si>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</si>
  <si>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</si>
  <si>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</si>
  <si>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2017</t>
  </si>
  <si>
    <t xml:space="preserve">© Statistisches Amt für Hamburg und Schleswig-Holstein, Hamburg 2017 
Auszugsweise Vervielfältigung und Verbreitung mit Quellenangabe gestattet.         </t>
  </si>
  <si>
    <t>Herausgegeben am: 14. August 2017</t>
  </si>
  <si>
    <t>Kennziffer: F II 1 - m 6/17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</si>
</sst>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183</c:v>
                </c:pt>
                <c:pt idx="1">
                  <c:v>206</c:v>
                </c:pt>
                <c:pt idx="2">
                  <c:v>217</c:v>
                </c:pt>
                <c:pt idx="3">
                  <c:v>410</c:v>
                </c:pt>
                <c:pt idx="4">
                  <c:v>249</c:v>
                </c:pt>
                <c:pt idx="5">
                  <c:v>294</c:v>
                </c:pt>
                <c:pt idx="6">
                  <c:v>302</c:v>
                </c:pt>
                <c:pt idx="7">
                  <c:v>147</c:v>
                </c:pt>
                <c:pt idx="8">
                  <c:v>207</c:v>
                </c:pt>
                <c:pt idx="9">
                  <c:v>210</c:v>
                </c:pt>
                <c:pt idx="10">
                  <c:v>267</c:v>
                </c:pt>
                <c:pt idx="11">
                  <c:v>322</c:v>
                </c:pt>
                <c:pt idx="12">
                  <c:v>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603</c:v>
                </c:pt>
                <c:pt idx="1">
                  <c:v>764</c:v>
                </c:pt>
                <c:pt idx="2">
                  <c:v>1089</c:v>
                </c:pt>
                <c:pt idx="3">
                  <c:v>1332</c:v>
                </c:pt>
                <c:pt idx="4">
                  <c:v>1193</c:v>
                </c:pt>
                <c:pt idx="5">
                  <c:v>1348</c:v>
                </c:pt>
                <c:pt idx="6">
                  <c:v>1489</c:v>
                </c:pt>
                <c:pt idx="7">
                  <c:v>1486</c:v>
                </c:pt>
                <c:pt idx="8">
                  <c:v>1152</c:v>
                </c:pt>
                <c:pt idx="9">
                  <c:v>573</c:v>
                </c:pt>
                <c:pt idx="10">
                  <c:v>940</c:v>
                </c:pt>
                <c:pt idx="11">
                  <c:v>1926</c:v>
                </c:pt>
                <c:pt idx="12">
                  <c:v>940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266304"/>
        <c:axId val="95267840"/>
      </c:lineChart>
      <c:catAx>
        <c:axId val="9526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267840"/>
        <c:crosses val="autoZero"/>
        <c:auto val="1"/>
        <c:lblAlgn val="ctr"/>
        <c:lblOffset val="100"/>
        <c:noMultiLvlLbl val="0"/>
      </c:catAx>
      <c:valAx>
        <c:axId val="952678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266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92" t="s">
        <v>122</v>
      </c>
      <c r="G16" s="93"/>
      <c r="H16" s="93"/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121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7" ht="15.75" x14ac:dyDescent="0.25">
      <c r="A1" s="95" t="s">
        <v>3</v>
      </c>
      <c r="B1" s="95"/>
      <c r="C1" s="95"/>
      <c r="D1" s="95"/>
      <c r="E1" s="95"/>
      <c r="F1" s="95"/>
      <c r="G1" s="95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96" t="s">
        <v>4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9" t="s">
        <v>6</v>
      </c>
      <c r="B7" s="100"/>
      <c r="C7" s="100"/>
      <c r="D7" s="100"/>
      <c r="E7" s="100"/>
      <c r="F7" s="100"/>
      <c r="G7" s="100"/>
    </row>
    <row r="8" spans="1:7" x14ac:dyDescent="0.2">
      <c r="A8" s="101" t="s">
        <v>7</v>
      </c>
      <c r="B8" s="100"/>
      <c r="C8" s="100"/>
      <c r="D8" s="100"/>
      <c r="E8" s="100"/>
      <c r="F8" s="100"/>
      <c r="G8" s="100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4" t="s">
        <v>8</v>
      </c>
      <c r="B10" s="94"/>
      <c r="C10" s="94"/>
      <c r="D10" s="94"/>
      <c r="E10" s="94"/>
      <c r="F10" s="94"/>
      <c r="G10" s="94"/>
    </row>
    <row r="11" spans="1:7" x14ac:dyDescent="0.2">
      <c r="A11" s="101" t="s">
        <v>9</v>
      </c>
      <c r="B11" s="100"/>
      <c r="C11" s="100"/>
      <c r="D11" s="100"/>
      <c r="E11" s="100"/>
      <c r="F11" s="100"/>
      <c r="G11" s="100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9" t="s">
        <v>10</v>
      </c>
      <c r="B15" s="100"/>
      <c r="C15" s="100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101" t="s">
        <v>11</v>
      </c>
      <c r="B17" s="100"/>
      <c r="C17" s="100"/>
      <c r="D17" s="12"/>
      <c r="E17" s="12"/>
      <c r="F17" s="12"/>
      <c r="G17" s="12"/>
    </row>
    <row r="18" spans="1:7" x14ac:dyDescent="0.2">
      <c r="A18" s="12" t="s">
        <v>12</v>
      </c>
      <c r="B18" s="102" t="s">
        <v>94</v>
      </c>
      <c r="C18" s="100"/>
      <c r="D18" s="12"/>
      <c r="E18" s="12"/>
      <c r="F18" s="12"/>
      <c r="G18" s="12"/>
    </row>
    <row r="19" spans="1:7" x14ac:dyDescent="0.2">
      <c r="A19" s="12" t="s">
        <v>13</v>
      </c>
      <c r="B19" s="103" t="s">
        <v>14</v>
      </c>
      <c r="C19" s="100"/>
      <c r="D19" s="100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9" t="s">
        <v>15</v>
      </c>
      <c r="B21" s="100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101" t="s">
        <v>17</v>
      </c>
      <c r="C23" s="100"/>
      <c r="D23" s="12"/>
      <c r="E23" s="12"/>
      <c r="F23" s="12"/>
      <c r="G23" s="12"/>
    </row>
    <row r="24" spans="1:7" x14ac:dyDescent="0.2">
      <c r="A24" s="12" t="s">
        <v>18</v>
      </c>
      <c r="B24" s="101" t="s">
        <v>19</v>
      </c>
      <c r="C24" s="100"/>
      <c r="D24" s="12"/>
      <c r="E24" s="12"/>
      <c r="F24" s="12"/>
      <c r="G24" s="12"/>
    </row>
    <row r="25" spans="1:7" x14ac:dyDescent="0.2">
      <c r="A25" s="12"/>
      <c r="B25" s="100" t="s">
        <v>20</v>
      </c>
      <c r="C25" s="100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102" t="s">
        <v>120</v>
      </c>
      <c r="B29" s="100"/>
      <c r="C29" s="100"/>
      <c r="D29" s="100"/>
      <c r="E29" s="100"/>
      <c r="F29" s="100"/>
      <c r="G29" s="100"/>
    </row>
    <row r="30" spans="1:7" s="77" customFormat="1" ht="42.6" customHeight="1" x14ac:dyDescent="0.2">
      <c r="A30" s="101" t="s">
        <v>23</v>
      </c>
      <c r="B30" s="101"/>
      <c r="C30" s="101"/>
      <c r="D30" s="101"/>
      <c r="E30" s="101"/>
      <c r="F30" s="101"/>
      <c r="G30" s="101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8" t="s">
        <v>24</v>
      </c>
      <c r="B41" s="98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4" t="s">
        <v>97</v>
      </c>
      <c r="B1" s="105"/>
      <c r="C1" s="105"/>
      <c r="D1" s="105"/>
      <c r="E1" s="105"/>
      <c r="F1" s="105"/>
      <c r="G1" s="105"/>
      <c r="H1" s="10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93</v>
      </c>
      <c r="B3" s="111" t="s">
        <v>42</v>
      </c>
      <c r="C3" s="111" t="s">
        <v>43</v>
      </c>
      <c r="D3" s="116" t="s">
        <v>44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45</v>
      </c>
      <c r="E4" s="20"/>
      <c r="F4" s="20"/>
      <c r="G4" s="119" t="s">
        <v>46</v>
      </c>
      <c r="H4" s="1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9"/>
      <c r="B5" s="113"/>
      <c r="C5" s="115"/>
      <c r="D5" s="115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10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6</v>
      </c>
      <c r="C8" s="79">
        <v>4</v>
      </c>
      <c r="D8" s="79">
        <v>7</v>
      </c>
      <c r="E8" s="79">
        <v>3</v>
      </c>
      <c r="F8" s="79">
        <v>0</v>
      </c>
      <c r="G8" s="79">
        <f t="shared" ref="G8:G14" si="0">E8+F8</f>
        <v>3</v>
      </c>
      <c r="H8" s="79">
        <v>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15</v>
      </c>
      <c r="C9" s="79">
        <v>2</v>
      </c>
      <c r="D9" s="79">
        <v>37</v>
      </c>
      <c r="E9" s="79">
        <v>8</v>
      </c>
      <c r="F9" s="79">
        <v>2</v>
      </c>
      <c r="G9" s="79">
        <f t="shared" si="0"/>
        <v>10</v>
      </c>
      <c r="H9" s="79">
        <v>27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27</v>
      </c>
      <c r="C10" s="79">
        <v>0</v>
      </c>
      <c r="D10" s="79">
        <v>55</v>
      </c>
      <c r="E10" s="79">
        <v>13</v>
      </c>
      <c r="F10" s="79">
        <v>6</v>
      </c>
      <c r="G10" s="79">
        <f t="shared" si="0"/>
        <v>19</v>
      </c>
      <c r="H10" s="79">
        <v>31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29</v>
      </c>
      <c r="C11" s="79">
        <v>3</v>
      </c>
      <c r="D11" s="79">
        <v>143</v>
      </c>
      <c r="E11" s="79">
        <v>0</v>
      </c>
      <c r="F11" s="79">
        <v>0</v>
      </c>
      <c r="G11" s="79">
        <f t="shared" si="0"/>
        <v>0</v>
      </c>
      <c r="H11" s="79">
        <v>121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123</v>
      </c>
      <c r="C12" s="79">
        <v>4</v>
      </c>
      <c r="D12" s="79">
        <v>392</v>
      </c>
      <c r="E12" s="79">
        <v>53</v>
      </c>
      <c r="F12" s="79">
        <v>12</v>
      </c>
      <c r="G12" s="79">
        <f t="shared" si="0"/>
        <v>65</v>
      </c>
      <c r="H12" s="79">
        <v>323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67</v>
      </c>
      <c r="C13" s="79">
        <v>3</v>
      </c>
      <c r="D13" s="79">
        <v>218</v>
      </c>
      <c r="E13" s="79">
        <v>43</v>
      </c>
      <c r="F13" s="79">
        <v>14</v>
      </c>
      <c r="G13" s="79">
        <f t="shared" si="0"/>
        <v>57</v>
      </c>
      <c r="H13" s="79">
        <v>159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34</v>
      </c>
      <c r="C14" s="79">
        <v>1</v>
      </c>
      <c r="D14" s="79">
        <v>88</v>
      </c>
      <c r="E14" s="79">
        <v>28</v>
      </c>
      <c r="F14" s="79">
        <v>0</v>
      </c>
      <c r="G14" s="79">
        <f t="shared" si="0"/>
        <v>28</v>
      </c>
      <c r="H14" s="79">
        <v>60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301</v>
      </c>
      <c r="C16" s="79">
        <v>17</v>
      </c>
      <c r="D16" s="79">
        <v>940</v>
      </c>
      <c r="E16" s="79">
        <v>148</v>
      </c>
      <c r="F16" s="79">
        <v>34</v>
      </c>
      <c r="G16" s="79">
        <f>E16+F16</f>
        <v>182</v>
      </c>
      <c r="H16" s="79">
        <v>724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98</v>
      </c>
      <c r="B18" s="79">
        <v>1454</v>
      </c>
      <c r="C18" s="79">
        <v>98</v>
      </c>
      <c r="D18" s="79">
        <v>7017</v>
      </c>
      <c r="E18" s="79">
        <v>693</v>
      </c>
      <c r="F18" s="79">
        <v>152</v>
      </c>
      <c r="G18" s="79">
        <f>E18+F18</f>
        <v>845</v>
      </c>
      <c r="H18" s="79">
        <v>5593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99</v>
      </c>
      <c r="B20" s="79">
        <v>1060</v>
      </c>
      <c r="C20" s="79">
        <v>114</v>
      </c>
      <c r="D20" s="79">
        <v>3521</v>
      </c>
      <c r="E20" s="79">
        <v>463</v>
      </c>
      <c r="F20" s="79">
        <v>88</v>
      </c>
      <c r="G20" s="79">
        <f>E20+F20</f>
        <v>551</v>
      </c>
      <c r="H20" s="79">
        <v>2546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394</v>
      </c>
      <c r="C21" s="79">
        <f>(C18)-(C20)</f>
        <v>-16</v>
      </c>
      <c r="D21" s="79">
        <f>(D18)-(D20)</f>
        <v>3496</v>
      </c>
      <c r="E21" s="79">
        <f>(E18)-(E20)</f>
        <v>230</v>
      </c>
      <c r="F21" s="79">
        <f>(F18)-(F20)</f>
        <v>64</v>
      </c>
      <c r="G21" s="79">
        <f>E21+F21</f>
        <v>294</v>
      </c>
      <c r="H21" s="79">
        <f>(H18)-(H20)</f>
        <v>3047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37.169811320754711</v>
      </c>
      <c r="C22" s="80">
        <f t="shared" si="1"/>
        <v>-14.035087719298245</v>
      </c>
      <c r="D22" s="80">
        <f t="shared" si="1"/>
        <v>99.289974439079813</v>
      </c>
      <c r="E22" s="80">
        <f t="shared" si="1"/>
        <v>49.676025917926566</v>
      </c>
      <c r="F22" s="80">
        <f t="shared" si="1"/>
        <v>72.727272727272734</v>
      </c>
      <c r="G22" s="80">
        <f t="shared" si="1"/>
        <v>53.35753176043557</v>
      </c>
      <c r="H22" s="80">
        <f t="shared" si="1"/>
        <v>119.67792615868029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3" t="s">
        <v>100</v>
      </c>
      <c r="B1" s="124"/>
      <c r="C1" s="124"/>
      <c r="D1" s="124"/>
      <c r="E1" s="124"/>
      <c r="F1" s="124"/>
      <c r="G1" s="124"/>
      <c r="H1" s="45"/>
    </row>
    <row r="2" spans="1:26" x14ac:dyDescent="0.2">
      <c r="A2" s="125"/>
      <c r="B2" s="125"/>
      <c r="C2" s="125"/>
      <c r="D2" s="125"/>
      <c r="E2" s="125"/>
      <c r="F2" s="125"/>
      <c r="G2" s="12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6" t="s">
        <v>56</v>
      </c>
      <c r="B3" s="129" t="s">
        <v>81</v>
      </c>
      <c r="C3" s="130"/>
      <c r="D3" s="130"/>
      <c r="E3" s="130"/>
      <c r="F3" s="130"/>
      <c r="G3" s="131"/>
      <c r="H3" s="47"/>
    </row>
    <row r="4" spans="1:26" x14ac:dyDescent="0.2">
      <c r="A4" s="127"/>
      <c r="B4" s="132"/>
      <c r="C4" s="133"/>
      <c r="D4" s="133"/>
      <c r="E4" s="133"/>
      <c r="F4" s="133"/>
      <c r="G4" s="134"/>
      <c r="H4" s="47"/>
    </row>
    <row r="5" spans="1:26" x14ac:dyDescent="0.2">
      <c r="A5" s="127"/>
      <c r="B5" s="135" t="s">
        <v>101</v>
      </c>
      <c r="C5" s="135" t="s">
        <v>102</v>
      </c>
      <c r="D5" s="138" t="s">
        <v>95</v>
      </c>
      <c r="E5" s="139" t="s">
        <v>103</v>
      </c>
      <c r="F5" s="140"/>
      <c r="G5" s="140"/>
      <c r="H5" s="47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54</v>
      </c>
      <c r="H6" s="47"/>
    </row>
    <row r="7" spans="1:26" x14ac:dyDescent="0.2">
      <c r="A7" s="128"/>
      <c r="B7" s="137"/>
      <c r="C7" s="137"/>
      <c r="D7" s="137"/>
      <c r="E7" s="142"/>
      <c r="F7" s="142"/>
      <c r="G7" s="122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232</v>
      </c>
      <c r="C9" s="82">
        <v>113</v>
      </c>
      <c r="D9" s="83">
        <f>IF(AND(C9&gt;0,B9&gt;0),(B9/C9%)-100,"x  ")</f>
        <v>105.30973451327435</v>
      </c>
      <c r="E9" s="81">
        <v>1120</v>
      </c>
      <c r="F9" s="82">
        <v>747</v>
      </c>
      <c r="G9" s="83">
        <f>IF(AND(F9&gt;0,E9&gt;0),(E9/F9%)-100,"x  ")</f>
        <v>49.933065595716215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148</v>
      </c>
      <c r="C11" s="82">
        <v>62</v>
      </c>
      <c r="D11" s="83">
        <f>IF(AND(C11&gt;0,B11&gt;0),(B11/C11%)-100,"x  ")</f>
        <v>138.70967741935485</v>
      </c>
      <c r="E11" s="81">
        <v>693</v>
      </c>
      <c r="F11" s="82">
        <v>463</v>
      </c>
      <c r="G11" s="83">
        <f>IF(AND(F11&gt;0,E11&gt;0),(E11/F11%)-100,"x  ")</f>
        <v>49.67602591792658</v>
      </c>
      <c r="H11" s="47"/>
    </row>
    <row r="12" spans="1:26" hidden="1" x14ac:dyDescent="0.2">
      <c r="A12" s="53" t="s">
        <v>60</v>
      </c>
      <c r="B12" s="81">
        <v>17</v>
      </c>
      <c r="C12" s="82">
        <v>11</v>
      </c>
      <c r="D12" s="83">
        <f>IF(AND(C12&gt;0,B12&gt;0),(B12/C12%)-100,"x  ")</f>
        <v>54.545454545454533</v>
      </c>
      <c r="E12" s="81">
        <v>76</v>
      </c>
      <c r="F12" s="82">
        <v>44</v>
      </c>
      <c r="G12" s="83">
        <f>IF(AND(F12&gt;0,E12&gt;0),(E12/F12%)-100,"x  ")</f>
        <v>72.72727272727272</v>
      </c>
      <c r="H12" s="47"/>
    </row>
    <row r="13" spans="1:26" x14ac:dyDescent="0.2">
      <c r="A13" s="53" t="s">
        <v>61</v>
      </c>
      <c r="B13" s="81">
        <f>(B11)+(B12)</f>
        <v>165</v>
      </c>
      <c r="C13" s="82">
        <f>(C11)+(C12)</f>
        <v>73</v>
      </c>
      <c r="D13" s="83">
        <f>IF(AND(C13&gt;0,B13&gt;0),(B13/C13%)-100,"x  ")</f>
        <v>126.02739726027397</v>
      </c>
      <c r="E13" s="81">
        <f>(E11)+(E12)</f>
        <v>769</v>
      </c>
      <c r="F13" s="82">
        <f>(F11)+(F12)</f>
        <v>507</v>
      </c>
      <c r="G13" s="83">
        <f>IF(AND(F13&gt;0,E13&gt;0),(E13/F13%)-100,"x  ")</f>
        <v>51.676528599605518</v>
      </c>
      <c r="H13" s="54"/>
    </row>
    <row r="14" spans="1:26" x14ac:dyDescent="0.2">
      <c r="A14" s="53" t="s">
        <v>62</v>
      </c>
      <c r="B14" s="81">
        <v>67</v>
      </c>
      <c r="C14" s="82">
        <v>40</v>
      </c>
      <c r="D14" s="83">
        <f>IF(AND(C14&gt;0,B14&gt;0),(B14/C14%)-100,"x  ")</f>
        <v>67.5</v>
      </c>
      <c r="E14" s="81">
        <v>351</v>
      </c>
      <c r="F14" s="82">
        <v>240</v>
      </c>
      <c r="G14" s="83">
        <f>IF(AND(F14&gt;0,E14&gt;0),(E14/F14%)-100,"x  ")</f>
        <v>46.25</v>
      </c>
      <c r="H14" s="55"/>
    </row>
    <row r="15" spans="1:26" x14ac:dyDescent="0.2">
      <c r="A15" s="53" t="s">
        <v>63</v>
      </c>
      <c r="B15" s="81">
        <v>30</v>
      </c>
      <c r="C15" s="82">
        <v>10</v>
      </c>
      <c r="D15" s="83">
        <f>IF(AND(C15&gt;0,B15&gt;0),(B15/C15%)-100,"x  ")</f>
        <v>200</v>
      </c>
      <c r="E15" s="81">
        <v>153</v>
      </c>
      <c r="F15" s="82">
        <v>72</v>
      </c>
      <c r="G15" s="83">
        <f>IF(AND(F15&gt;0,E15&gt;0),(E15/F15%)-100,"x  ")</f>
        <v>112.5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466.89600000000002</v>
      </c>
      <c r="C17" s="84">
        <v>237.85499999999999</v>
      </c>
      <c r="D17" s="83">
        <f>IF(AND(C17&gt;0,B17&gt;0),(B17/C17%)-100,"x  ")</f>
        <v>96.29438103045976</v>
      </c>
      <c r="E17" s="81">
        <v>2625.7370000000001</v>
      </c>
      <c r="F17" s="82">
        <v>1391.9259999999999</v>
      </c>
      <c r="G17" s="83">
        <f>IF(AND(F17&gt;0,E17&gt;0),(E17/F17%)-100,"x  ")</f>
        <v>88.640559914823058</v>
      </c>
      <c r="H17" s="47"/>
    </row>
    <row r="18" spans="1:8" hidden="1" x14ac:dyDescent="0.2">
      <c r="A18" s="58" t="s">
        <v>65</v>
      </c>
      <c r="B18" s="84">
        <v>115.616</v>
      </c>
      <c r="C18" s="84">
        <v>54.134999999999998</v>
      </c>
      <c r="D18" s="83">
        <f>IF(AND(C18&gt;0,B18&gt;0),(B18/C18%)-100,"x  ")</f>
        <v>113.56977925556478</v>
      </c>
      <c r="E18" s="81">
        <v>503.74700000000001</v>
      </c>
      <c r="F18" s="82">
        <v>334.70400000000001</v>
      </c>
      <c r="G18" s="83">
        <f>IF(AND(F18&gt;0,E18&gt;0),(E18/F18%)-100,"x  ")</f>
        <v>50.505222524977285</v>
      </c>
      <c r="H18" s="47"/>
    </row>
    <row r="19" spans="1:8" hidden="1" x14ac:dyDescent="0.2">
      <c r="A19" s="58" t="s">
        <v>66</v>
      </c>
      <c r="B19" s="84">
        <v>16.417999999999999</v>
      </c>
      <c r="C19" s="84">
        <v>12.627000000000001</v>
      </c>
      <c r="D19" s="83">
        <f>IF(AND(C19&gt;0,B19&gt;0),(B19/C19%)-100,"x  ")</f>
        <v>30.022966658747123</v>
      </c>
      <c r="E19" s="81">
        <v>79.994</v>
      </c>
      <c r="F19" s="82">
        <v>51.47</v>
      </c>
      <c r="G19" s="83">
        <f>IF(AND(F19&gt;0,E19&gt;0),(E19/F19%)-100,"x  ")</f>
        <v>55.418690499320007</v>
      </c>
      <c r="H19" s="47"/>
    </row>
    <row r="20" spans="1:8" x14ac:dyDescent="0.2">
      <c r="A20" s="58" t="s">
        <v>67</v>
      </c>
      <c r="B20" s="85">
        <f>(B18)+(B19)</f>
        <v>132.03399999999999</v>
      </c>
      <c r="C20" s="85">
        <f>(C18)+(C19)</f>
        <v>66.762</v>
      </c>
      <c r="D20" s="83">
        <f>IF(AND(C20&gt;0,B20&gt;0),(B20/C20%)-100,"x  ")</f>
        <v>97.768191486174771</v>
      </c>
      <c r="E20" s="81">
        <f>(E18)+(E19)</f>
        <v>583.74099999999999</v>
      </c>
      <c r="F20" s="82">
        <f>(F18)+(F19)</f>
        <v>386.17399999999998</v>
      </c>
      <c r="G20" s="83">
        <f>IF(AND(F20&gt;0,E20&gt;0),(E20/F20%)-100,"x  ")</f>
        <v>51.16009881555982</v>
      </c>
      <c r="H20" s="54"/>
    </row>
    <row r="21" spans="1:8" x14ac:dyDescent="0.2">
      <c r="A21" s="58" t="s">
        <v>68</v>
      </c>
      <c r="B21" s="84">
        <v>334.86200000000002</v>
      </c>
      <c r="C21" s="84">
        <v>171.09299999999999</v>
      </c>
      <c r="D21" s="83">
        <f>IF(AND(C21&gt;0,B21&gt;0),(B21/C21%)-100,"x  ")</f>
        <v>95.719287171304529</v>
      </c>
      <c r="E21" s="81">
        <v>2041.9960000000001</v>
      </c>
      <c r="F21" s="82">
        <v>1005.752</v>
      </c>
      <c r="G21" s="83">
        <f>IF(AND(F21&gt;0,E21&gt;0),(E21/F21%)-100,"x  ")</f>
        <v>103.03176130895091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148.69900000000001</v>
      </c>
      <c r="C23" s="84">
        <v>72.929000000000002</v>
      </c>
      <c r="D23" s="83">
        <f>IF(AND(C23&gt;0,B23&gt;0),(B23/C23%)-100,"x  ")</f>
        <v>103.89556966364549</v>
      </c>
      <c r="E23" s="81">
        <v>872.96</v>
      </c>
      <c r="F23" s="82">
        <v>448.36799999999999</v>
      </c>
      <c r="G23" s="83">
        <f>IF(AND(F23&gt;0,E23&gt;0),(E23/F23%)-100,"x  ")</f>
        <v>94.697213003604219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40.345999999999997</v>
      </c>
      <c r="C25" s="84">
        <v>20.548999999999999</v>
      </c>
      <c r="D25" s="83">
        <f>IF(AND(C25&gt;0,B25&gt;0),(B25/C25%)-100,"x  ")</f>
        <v>96.340454523334444</v>
      </c>
      <c r="E25" s="81">
        <v>171.50399999999999</v>
      </c>
      <c r="F25" s="82">
        <v>108.78700000000001</v>
      </c>
      <c r="G25" s="83">
        <f>IF(AND(F25&gt;0,E25&gt;0),(E25/F25%)-100,"x  ")</f>
        <v>57.651189939974415</v>
      </c>
      <c r="H25" s="47"/>
    </row>
    <row r="26" spans="1:8" hidden="1" x14ac:dyDescent="0.2">
      <c r="A26" s="58" t="s">
        <v>72</v>
      </c>
      <c r="B26" s="84">
        <v>6.1909999999999998</v>
      </c>
      <c r="C26" s="84">
        <v>5.2370000000000001</v>
      </c>
      <c r="D26" s="83">
        <f>IF(AND(C26&gt;0,B26&gt;0),(B26/C26%)-100,"x  ")</f>
        <v>18.216536184838645</v>
      </c>
      <c r="E26" s="81">
        <v>27.446999999999999</v>
      </c>
      <c r="F26" s="82">
        <v>18.11</v>
      </c>
      <c r="G26" s="83">
        <f>IF(AND(F26&gt;0,E26&gt;0),(E26/F26%)-100,"x  ")</f>
        <v>51.557150745444517</v>
      </c>
      <c r="H26" s="47"/>
    </row>
    <row r="27" spans="1:8" x14ac:dyDescent="0.2">
      <c r="A27" s="53" t="s">
        <v>61</v>
      </c>
      <c r="B27" s="84">
        <f>(B25)+(B26)</f>
        <v>46.536999999999999</v>
      </c>
      <c r="C27" s="84">
        <f>(C25)+(C26)</f>
        <v>25.786000000000001</v>
      </c>
      <c r="D27" s="83">
        <f>IF(AND(C27&gt;0,B27&gt;0),(B27/C27%)-100,"x  ")</f>
        <v>80.473900566198694</v>
      </c>
      <c r="E27" s="81">
        <f>(E25)+(E26)</f>
        <v>198.95099999999999</v>
      </c>
      <c r="F27" s="82">
        <f>(F25)+(F26)</f>
        <v>126.89700000000001</v>
      </c>
      <c r="G27" s="83">
        <f>IF(AND(F27&gt;0,E27&gt;0),(E27/F27%)-100,"x  ")</f>
        <v>56.781484195843859</v>
      </c>
      <c r="H27" s="54"/>
    </row>
    <row r="28" spans="1:8" x14ac:dyDescent="0.2">
      <c r="A28" s="53" t="s">
        <v>62</v>
      </c>
      <c r="B28" s="84">
        <v>102.16200000000001</v>
      </c>
      <c r="C28" s="84">
        <v>47.143000000000001</v>
      </c>
      <c r="D28" s="83">
        <f>IF(AND(C28&gt;0,B28&gt;0),(B28/C28%)-100,"x  ")</f>
        <v>116.70661604055746</v>
      </c>
      <c r="E28" s="81">
        <v>674.00900000000001</v>
      </c>
      <c r="F28" s="82">
        <v>321.471</v>
      </c>
      <c r="G28" s="83">
        <f>IF(AND(F28&gt;0,E28&gt;0),(E28/F28%)-100,"x  ")</f>
        <v>109.66401323914133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906</v>
      </c>
      <c r="C30" s="84">
        <v>511</v>
      </c>
      <c r="D30" s="83">
        <f>IF(AND(C30&gt;0,B30&gt;0),(B30/C30%)-100,"x  ")</f>
        <v>77.299412915851264</v>
      </c>
      <c r="E30" s="81">
        <v>6438</v>
      </c>
      <c r="F30" s="82">
        <v>3097</v>
      </c>
      <c r="G30" s="83">
        <f>IF(AND(F30&gt;0,E30&gt;0),(E30/F30%)-100,"x  ")</f>
        <v>107.87859218598643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182</v>
      </c>
      <c r="C34" s="84">
        <f>C11+(C12*2)</f>
        <v>84</v>
      </c>
      <c r="D34" s="83">
        <f>IF(AND(C34&gt;0,B34&gt;0),(B34/C34%)-100,"x  ")</f>
        <v>116.66666666666669</v>
      </c>
      <c r="E34" s="81">
        <f>E11+(E12*2)</f>
        <v>845</v>
      </c>
      <c r="F34" s="82">
        <f>F11+(F12*2)</f>
        <v>551</v>
      </c>
      <c r="G34" s="83">
        <f>IF(AND(F34&gt;0,E34&gt;0),(E34/F34%)-100,"x  ")</f>
        <v>53.357531760435592</v>
      </c>
      <c r="H34" s="54"/>
    </row>
    <row r="35" spans="1:8" x14ac:dyDescent="0.2">
      <c r="A35" s="65" t="s">
        <v>75</v>
      </c>
      <c r="B35" s="84">
        <f>(B30)-(B34)</f>
        <v>724</v>
      </c>
      <c r="C35" s="84">
        <f>(C30)-(C34)</f>
        <v>427</v>
      </c>
      <c r="D35" s="83">
        <f>IF(AND(C35&gt;0,B35&gt;0),(B35/C35%)-100,"x  ")</f>
        <v>69.555035128805628</v>
      </c>
      <c r="E35" s="81">
        <f>(E30)-(E34)</f>
        <v>5593</v>
      </c>
      <c r="F35" s="82">
        <f>(F30)-(F34)</f>
        <v>2546</v>
      </c>
      <c r="G35" s="83">
        <f>IF(AND(F35&gt;0,E35&gt;0),(E35/F35%)-100,"x  ")</f>
        <v>119.67792615868026</v>
      </c>
      <c r="H35" s="55"/>
    </row>
    <row r="36" spans="1:8" x14ac:dyDescent="0.2">
      <c r="A36" s="53" t="s">
        <v>76</v>
      </c>
      <c r="B36" s="84">
        <v>258</v>
      </c>
      <c r="C36" s="84">
        <v>112</v>
      </c>
      <c r="D36" s="83">
        <f>IF(AND(C36&gt;0,B36&gt;0),(B36/C36%)-100,"x  ")</f>
        <v>130.35714285714283</v>
      </c>
      <c r="E36" s="81">
        <v>1594</v>
      </c>
      <c r="F36" s="82">
        <v>741</v>
      </c>
      <c r="G36" s="83">
        <f>IF(AND(F36&gt;0,E36&gt;0),(E36/F36%)-100,"x  ")</f>
        <v>115.11470985155196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80.623000000000005</v>
      </c>
      <c r="C38" s="85">
        <v>42.972000000000001</v>
      </c>
      <c r="D38" s="83">
        <f>IF(AND(C38&gt;0,B38&gt;0),(B38/C38%)-100,"x  ")</f>
        <v>87.617518384064056</v>
      </c>
      <c r="E38" s="81">
        <v>479.75099999999998</v>
      </c>
      <c r="F38" s="82">
        <v>262.92599999999999</v>
      </c>
      <c r="G38" s="83">
        <f>IF(AND(F38&gt;0,E38&gt;0),(E38/F38%)-100,"x  ")</f>
        <v>82.466169188288717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21.702000000000002</v>
      </c>
      <c r="C40" s="84">
        <v>10.58</v>
      </c>
      <c r="D40" s="83">
        <f>IF(AND(C40&gt;0,B40&gt;0),(B40/C40%)-100,"x  ")</f>
        <v>105.12287334593574</v>
      </c>
      <c r="E40" s="81">
        <v>99.915000000000006</v>
      </c>
      <c r="F40" s="82">
        <v>66.906000000000006</v>
      </c>
      <c r="G40" s="83">
        <f>IF(AND(F40&gt;0,E40&gt;0),(E40/F40%)-100,"x  ")</f>
        <v>49.336382387229833</v>
      </c>
      <c r="H40" s="47"/>
    </row>
    <row r="41" spans="1:8" hidden="1" x14ac:dyDescent="0.2">
      <c r="A41" s="58" t="s">
        <v>72</v>
      </c>
      <c r="B41" s="84">
        <v>2.952</v>
      </c>
      <c r="C41" s="84">
        <v>2.403</v>
      </c>
      <c r="D41" s="83">
        <f>IF(AND(C41&gt;0,B41&gt;0),(B41/C41%)-100,"x  ")</f>
        <v>22.846441947565552</v>
      </c>
      <c r="E41" s="81">
        <v>15.829000000000001</v>
      </c>
      <c r="F41" s="82">
        <v>9.9480000000000004</v>
      </c>
      <c r="G41" s="83">
        <f>IF(AND(F41&gt;0,E41&gt;0),(E41/F41%)-100,"x  ")</f>
        <v>59.117410534780873</v>
      </c>
      <c r="H41" s="47"/>
    </row>
    <row r="42" spans="1:8" x14ac:dyDescent="0.2">
      <c r="A42" s="53" t="s">
        <v>74</v>
      </c>
      <c r="B42" s="85">
        <f>(B40)+(B41)</f>
        <v>24.654000000000003</v>
      </c>
      <c r="C42" s="85">
        <f>(C40)+(C41)</f>
        <v>12.983000000000001</v>
      </c>
      <c r="D42" s="83">
        <f>IF(AND(C42&gt;0,B42&gt;0),(B42/C42%)-100,"x  ")</f>
        <v>89.89447739351462</v>
      </c>
      <c r="E42" s="81">
        <f>(E40)+(E41)</f>
        <v>115.744</v>
      </c>
      <c r="F42" s="82">
        <f>(F40)+(F41)</f>
        <v>76.854000000000013</v>
      </c>
      <c r="G42" s="83">
        <f>IF(AND(F42&gt;0,E42&gt;0),(E42/F42%)-100,"x  ")</f>
        <v>50.602440992010798</v>
      </c>
      <c r="H42" s="54"/>
    </row>
    <row r="43" spans="1:8" x14ac:dyDescent="0.2">
      <c r="A43" s="65" t="s">
        <v>75</v>
      </c>
      <c r="B43" s="84">
        <v>55.969000000000001</v>
      </c>
      <c r="C43" s="84">
        <v>29.989000000000001</v>
      </c>
      <c r="D43" s="83">
        <f>IF(AND(C43&gt;0,B43&gt;0),(B43/C43%)-100,"x  ")</f>
        <v>86.631764980492846</v>
      </c>
      <c r="E43" s="81">
        <v>364.00700000000001</v>
      </c>
      <c r="F43" s="82">
        <v>186.072</v>
      </c>
      <c r="G43" s="83">
        <f>IF(AND(F43&gt;0,E43&gt;0),(E43/F43%)-100,"x  ")</f>
        <v>95.626961606259954</v>
      </c>
      <c r="H43" s="47"/>
    </row>
    <row r="44" spans="1:8" x14ac:dyDescent="0.2">
      <c r="A44" s="53" t="s">
        <v>76</v>
      </c>
      <c r="B44" s="84">
        <v>20.908999999999999</v>
      </c>
      <c r="C44" s="84">
        <v>8.7409999999999997</v>
      </c>
      <c r="D44" s="83">
        <f>IF(AND(C44&gt;0,B44&gt;0),(B44/C44%)-100,"x  ")</f>
        <v>139.20604049879876</v>
      </c>
      <c r="E44" s="81">
        <v>136.12200000000001</v>
      </c>
      <c r="F44" s="82">
        <v>63.866</v>
      </c>
      <c r="G44" s="83">
        <f>IF(AND(F44&gt;0,E44&gt;0),(E44/F44%)-100,"x  ")</f>
        <v>113.13688034321862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3201</v>
      </c>
      <c r="C46" s="85">
        <v>1740</v>
      </c>
      <c r="D46" s="83">
        <f>IF(AND(C46&gt;0,B46&gt;0),(B46/C46%)-100,"x  ")</f>
        <v>83.965517241379331</v>
      </c>
      <c r="E46" s="81">
        <v>18691</v>
      </c>
      <c r="F46" s="82">
        <v>10501</v>
      </c>
      <c r="G46" s="83">
        <f>IF(AND(F46&gt;0,E46&gt;0),(E46/F46%)-100,"x  ")</f>
        <v>77.992572135987047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859</v>
      </c>
      <c r="C48" s="84">
        <v>371</v>
      </c>
      <c r="D48" s="83">
        <f>IF(AND(C48&gt;0,B48&gt;0),(B48/C48%)-100,"x  ")</f>
        <v>131.53638814016173</v>
      </c>
      <c r="E48" s="81">
        <v>4006</v>
      </c>
      <c r="F48" s="82">
        <v>2662</v>
      </c>
      <c r="G48" s="83">
        <f>IF(AND(F48&gt;0,E48&gt;0),(E48/F48%)-100,"x  ")</f>
        <v>50.488354620586023</v>
      </c>
      <c r="H48" s="47"/>
    </row>
    <row r="49" spans="1:8" hidden="1" x14ac:dyDescent="0.2">
      <c r="A49" s="58" t="s">
        <v>72</v>
      </c>
      <c r="B49" s="84">
        <v>147</v>
      </c>
      <c r="C49" s="84">
        <v>132</v>
      </c>
      <c r="D49" s="83">
        <f>IF(AND(C49&gt;0,B49&gt;0),(B49/C49%)-100,"x  ")</f>
        <v>11.36363636363636</v>
      </c>
      <c r="E49" s="81">
        <v>668</v>
      </c>
      <c r="F49" s="82">
        <v>432</v>
      </c>
      <c r="G49" s="83">
        <f>IF(AND(F49&gt;0,E49&gt;0),(E49/F49%)-100,"x  ")</f>
        <v>54.629629629629619</v>
      </c>
      <c r="H49" s="47"/>
    </row>
    <row r="50" spans="1:8" x14ac:dyDescent="0.2">
      <c r="A50" s="53" t="s">
        <v>74</v>
      </c>
      <c r="B50" s="84">
        <f>(B48)+(B49)</f>
        <v>1006</v>
      </c>
      <c r="C50" s="84">
        <f>(C48)+(C49)</f>
        <v>503</v>
      </c>
      <c r="D50" s="83">
        <f>IF(AND(C50&gt;0,B50&gt;0),(B50/C50%)-100,"x  ")</f>
        <v>100</v>
      </c>
      <c r="E50" s="81">
        <f>(E48)+(E49)</f>
        <v>4674</v>
      </c>
      <c r="F50" s="82">
        <f>(F48)+(F49)</f>
        <v>3094</v>
      </c>
      <c r="G50" s="83">
        <f>IF(AND(F50&gt;0,E50&gt;0),(E50/F50%)-100,"x  ")</f>
        <v>51.066580478345173</v>
      </c>
      <c r="H50" s="54"/>
    </row>
    <row r="51" spans="1:8" x14ac:dyDescent="0.2">
      <c r="A51" s="65" t="s">
        <v>75</v>
      </c>
      <c r="B51" s="84">
        <v>2195</v>
      </c>
      <c r="C51" s="84">
        <v>1237</v>
      </c>
      <c r="D51" s="83">
        <f>IF(AND(C51&gt;0,B51&gt;0),(B51/C51%)-100,"x  ")</f>
        <v>77.445432497978999</v>
      </c>
      <c r="E51" s="81">
        <v>14017</v>
      </c>
      <c r="F51" s="82">
        <v>7407</v>
      </c>
      <c r="G51" s="83">
        <f>IF(AND(F51&gt;0,E51&gt;0),(E51/F51%)-100,"x  ")</f>
        <v>89.239908194950743</v>
      </c>
      <c r="H51" s="47"/>
    </row>
    <row r="52" spans="1:8" x14ac:dyDescent="0.2">
      <c r="A52" s="66" t="s">
        <v>76</v>
      </c>
      <c r="B52" s="86">
        <v>846</v>
      </c>
      <c r="C52" s="86">
        <v>321</v>
      </c>
      <c r="D52" s="87">
        <f>IF(AND(C52&gt;0,B52&gt;0),(B52/C52%)-100,"x  ")</f>
        <v>163.55140186915889</v>
      </c>
      <c r="E52" s="88">
        <v>4987</v>
      </c>
      <c r="F52" s="89">
        <v>2202</v>
      </c>
      <c r="G52" s="87">
        <f>IF(AND(F52&gt;0,E52&gt;0),(E52/F52%)-100,"x  ")</f>
        <v>126.47593097184378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93"/>
    </row>
    <row r="2" spans="1:8" ht="15" customHeight="1" x14ac:dyDescent="0.2">
      <c r="A2" s="143" t="s">
        <v>104</v>
      </c>
      <c r="B2" s="143"/>
      <c r="C2" s="143"/>
      <c r="D2" s="143"/>
      <c r="E2" s="143"/>
      <c r="F2" s="143"/>
      <c r="G2" s="143"/>
      <c r="H2" s="93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5" t="s">
        <v>105</v>
      </c>
      <c r="B2" s="107"/>
      <c r="C2" s="107"/>
      <c r="D2" s="107"/>
      <c r="E2" s="107"/>
      <c r="F2" s="107"/>
      <c r="G2" s="107"/>
      <c r="H2" s="107"/>
      <c r="I2" s="69" t="s">
        <v>82</v>
      </c>
      <c r="M2" s="90" t="s">
        <v>106</v>
      </c>
    </row>
    <row r="3" spans="1:26" x14ac:dyDescent="0.2">
      <c r="A3" s="70"/>
      <c r="B3" s="25" t="s">
        <v>107</v>
      </c>
      <c r="C3" s="25" t="s">
        <v>108</v>
      </c>
      <c r="D3" s="25" t="s">
        <v>109</v>
      </c>
      <c r="E3" s="25" t="s">
        <v>110</v>
      </c>
      <c r="F3" s="26" t="s">
        <v>111</v>
      </c>
      <c r="G3" s="26" t="s">
        <v>112</v>
      </c>
      <c r="H3" s="27" t="s">
        <v>113</v>
      </c>
      <c r="I3" s="26" t="s">
        <v>114</v>
      </c>
      <c r="J3" s="26" t="s">
        <v>115</v>
      </c>
      <c r="K3" s="26" t="s">
        <v>116</v>
      </c>
      <c r="L3" s="26" t="s">
        <v>117</v>
      </c>
      <c r="M3" s="26" t="s">
        <v>118</v>
      </c>
      <c r="N3" s="26" t="s">
        <v>107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183</v>
      </c>
      <c r="C7" s="74">
        <v>206</v>
      </c>
      <c r="D7" s="74">
        <v>217</v>
      </c>
      <c r="E7" s="74">
        <v>410</v>
      </c>
      <c r="F7" s="74">
        <v>249</v>
      </c>
      <c r="G7" s="74">
        <v>294</v>
      </c>
      <c r="H7" s="74">
        <v>302</v>
      </c>
      <c r="I7" s="74">
        <v>147</v>
      </c>
      <c r="J7" s="74">
        <v>207</v>
      </c>
      <c r="K7" s="74">
        <v>210</v>
      </c>
      <c r="L7" s="74">
        <v>267</v>
      </c>
      <c r="M7" s="75">
        <v>322</v>
      </c>
      <c r="N7" s="74">
        <v>301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5" t="s">
        <v>119</v>
      </c>
      <c r="B9" s="107"/>
      <c r="C9" s="107"/>
      <c r="D9" s="107"/>
      <c r="E9" s="107"/>
      <c r="F9" s="107"/>
      <c r="G9" s="107"/>
      <c r="H9" s="107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603</v>
      </c>
      <c r="C11" s="74">
        <v>764</v>
      </c>
      <c r="D11" s="74">
        <v>1089</v>
      </c>
      <c r="E11" s="74">
        <v>1332</v>
      </c>
      <c r="F11" s="74">
        <v>1193</v>
      </c>
      <c r="G11" s="74">
        <v>1348</v>
      </c>
      <c r="H11" s="74">
        <v>1489</v>
      </c>
      <c r="I11" s="74">
        <v>1486</v>
      </c>
      <c r="J11" s="74">
        <v>1152</v>
      </c>
      <c r="K11" s="74">
        <v>573</v>
      </c>
      <c r="L11" s="74">
        <v>940</v>
      </c>
      <c r="M11" s="75">
        <v>1926</v>
      </c>
      <c r="N11" s="74">
        <v>940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06/17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2017-08-11T08:14:42Z</cp:lastPrinted>
  <dcterms:created xsi:type="dcterms:W3CDTF">2014-04-03T08:37:47Z</dcterms:created>
  <dcterms:modified xsi:type="dcterms:W3CDTF">2017-08-11T09:14:51Z</dcterms:modified>
  <cp:category>LIS-Bericht</cp:category>
</cp:coreProperties>
</file>