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E21" i="4"/>
  <c r="E22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27" i="5" l="1"/>
  <c r="G27" i="5"/>
  <c r="G35" i="5"/>
  <c r="G13" i="5"/>
  <c r="D20" i="5"/>
  <c r="G42" i="5"/>
  <c r="D13" i="5"/>
  <c r="G20" i="5"/>
  <c r="D42" i="5"/>
  <c r="D35" i="5"/>
  <c r="G34" i="5"/>
  <c r="D50" i="5"/>
  <c r="D34" i="5"/>
  <c r="G50" i="5"/>
  <c r="G21" i="4"/>
  <c r="G22" i="4" s="1"/>
  <c r="F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<sst xmlns="http://schemas.openxmlformats.org/spreadsheetml/2006/main" count="147" uniqueCount="123">
  <si>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</si>
  <si>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</si>
  <si>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</si>
  <si>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</si>
  <si>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</si>
  <si>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</si>
  <si>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</si>
  <si>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</si>
  <si>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</si>
  <si>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</si>
  <si>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</si>
  <si>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</si>
  <si>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</si>
  <si>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</si>
  <si>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</si>
  <si>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</si>
  <si>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</si>
  <si>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</si>
  <si>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</si>
  <si>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</si>
  <si>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</si>
  <si>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</si>
  <si>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</si>
  <si>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</si>
  <si>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</si>
  <si>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</si>
  <si>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</si>
  <si>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</si>
  <si>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</si>
  <si>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</si>
  <si>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</si>
  <si>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</si>
  <si>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</si>
  <si>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</si>
  <si>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</si>
  <si>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</si>
  <si>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</si>
  <si>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</si>
  <si>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</si>
  <si>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</si>
  <si>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</si>
  <si>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</si>
  <si>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</si>
  <si>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</si>
  <si>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</si>
  <si>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</si>
  <si>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</si>
  <si>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</si>
  <si>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</si>
  <si>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</si>
  <si>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</si>
  <si>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</si>
  <si>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</si>
  <si>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</si>
  <si>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</si>
  <si>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</si>
  <si>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</si>
  <si>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</si>
  <si>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</si>
  <si>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</si>
  <si>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</si>
  <si>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</si>
  <si>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</si>
  <si>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</si>
  <si>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</si>
  <si>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</si>
  <si>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</si>
  <si>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</si>
  <si>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</si>
  <si>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</si>
  <si>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</si>
  <si>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</si>
  <si>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</si>
  <si>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</si>
  <si>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</si>
  <si>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</si>
  <si>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</si>
  <si>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</si>
  <si>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</si>
  <si>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</si>
  <si>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</si>
  <si>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</si>
  <si>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</si>
  <si>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</si>
  <si>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</si>
  <si>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</si>
  <si>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</si>
  <si>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</si>
  <si>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</si>
  <si>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</si>
  <si>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</si>
  <si>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</si>
  <si>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</si>
  <si>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</si>
  <si>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</si>
  <si>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</si>
  <si>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</si>
  <si>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August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</si>
  <si>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August 2015</t>
    </r>
  </si>
  <si>
    <t>Januar bis August 2015</t>
  </si>
  <si>
    <t>Januar bis August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</si>
  <si>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August 2015</t>
    </r>
  </si>
  <si>
    <t>August 
2015</t>
  </si>
  <si>
    <t>August 
2014</t>
  </si>
  <si>
    <t xml:space="preserve">Januar bis August </t>
  </si>
  <si>
    <t>Stand: August 2015</t>
  </si>
  <si>
    <t>Baugenehmigungen für Wohngebäude insgesamt 
ab August 2015</t>
  </si>
  <si>
    <t>August 2015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</si>
  <si>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</si>
  <si>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</si>
  <si>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</si>
  <si>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</si>
  <si>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</si>
  <si>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</si>
  <si>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</si>
  <si>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</si>
  <si>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</si>
  <si>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</si>
  <si>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</si>
  <si>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</si>
  <si>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2015</t>
  </si>
  <si>
    <t>Kennziffer: F II 1 - m 8/15 HH</t>
  </si>
  <si>
    <t>Herausgegeben am: 6.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</si>
</sst>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249</c:v>
                </c:pt>
                <c:pt idx="1">
                  <c:v>270</c:v>
                </c:pt>
                <c:pt idx="2">
                  <c:v>199</c:v>
                </c:pt>
                <c:pt idx="3">
                  <c:v>202</c:v>
                </c:pt>
                <c:pt idx="4">
                  <c:v>345</c:v>
                </c:pt>
                <c:pt idx="5">
                  <c:v>165</c:v>
                </c:pt>
                <c:pt idx="6">
                  <c:v>123</c:v>
                </c:pt>
                <c:pt idx="7">
                  <c:v>134</c:v>
                </c:pt>
                <c:pt idx="8">
                  <c:v>236</c:v>
                </c:pt>
                <c:pt idx="9">
                  <c:v>183</c:v>
                </c:pt>
                <c:pt idx="10">
                  <c:v>163</c:v>
                </c:pt>
                <c:pt idx="11">
                  <c:v>258</c:v>
                </c:pt>
                <c:pt idx="12">
                  <c:v>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1418</c:v>
                </c:pt>
                <c:pt idx="1">
                  <c:v>1157</c:v>
                </c:pt>
                <c:pt idx="2">
                  <c:v>1128</c:v>
                </c:pt>
                <c:pt idx="3">
                  <c:v>860</c:v>
                </c:pt>
                <c:pt idx="4">
                  <c:v>1498</c:v>
                </c:pt>
                <c:pt idx="5">
                  <c:v>914</c:v>
                </c:pt>
                <c:pt idx="6">
                  <c:v>289</c:v>
                </c:pt>
                <c:pt idx="7">
                  <c:v>367</c:v>
                </c:pt>
                <c:pt idx="8">
                  <c:v>651</c:v>
                </c:pt>
                <c:pt idx="9">
                  <c:v>827</c:v>
                </c:pt>
                <c:pt idx="10">
                  <c:v>398</c:v>
                </c:pt>
                <c:pt idx="11">
                  <c:v>1387</c:v>
                </c:pt>
                <c:pt idx="12">
                  <c:v>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71360"/>
        <c:axId val="155642112"/>
      </c:lineChart>
      <c:catAx>
        <c:axId val="149071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5642112"/>
        <c:crosses val="autoZero"/>
        <c:auto val="1"/>
        <c:lblAlgn val="ctr"/>
        <c:lblOffset val="100"/>
        <c:noMultiLvlLbl val="0"/>
      </c:catAx>
      <c:valAx>
        <c:axId val="15564211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90713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0" t="s">
        <v>11</v>
      </c>
      <c r="B17" s="99"/>
      <c r="C17" s="99"/>
      <c r="D17" s="14"/>
      <c r="E17" s="14"/>
      <c r="F17" s="14"/>
      <c r="G17" s="14"/>
    </row>
    <row r="18" spans="1:7" x14ac:dyDescent="0.2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x14ac:dyDescent="0.2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8" t="s">
        <v>15</v>
      </c>
      <c r="B21" s="99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x14ac:dyDescent="0.2">
      <c r="A25" s="14"/>
      <c r="B25" s="99" t="s">
        <v>20</v>
      </c>
      <c r="C25" s="99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96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8/15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26</v>
      </c>
      <c r="C8" s="80">
        <v>3</v>
      </c>
      <c r="D8" s="80">
        <v>83</v>
      </c>
      <c r="E8" s="80">
        <v>12</v>
      </c>
      <c r="F8" s="80">
        <v>6</v>
      </c>
      <c r="G8" s="80">
        <f t="shared" ref="G8:G14" si="0">E8+F8</f>
        <v>18</v>
      </c>
      <c r="H8" s="80">
        <v>64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28</v>
      </c>
      <c r="C9" s="80">
        <v>6</v>
      </c>
      <c r="D9" s="80">
        <v>90</v>
      </c>
      <c r="E9" s="80">
        <v>5</v>
      </c>
      <c r="F9" s="80">
        <v>0</v>
      </c>
      <c r="G9" s="80">
        <f t="shared" si="0"/>
        <v>5</v>
      </c>
      <c r="H9" s="80">
        <v>53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12</v>
      </c>
      <c r="C10" s="80">
        <v>1</v>
      </c>
      <c r="D10" s="80">
        <v>71</v>
      </c>
      <c r="E10" s="80">
        <v>5</v>
      </c>
      <c r="F10" s="80">
        <v>2</v>
      </c>
      <c r="G10" s="80">
        <f t="shared" si="0"/>
        <v>7</v>
      </c>
      <c r="H10" s="80">
        <v>41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65</v>
      </c>
      <c r="C11" s="80">
        <v>6</v>
      </c>
      <c r="D11" s="80">
        <v>427</v>
      </c>
      <c r="E11" s="80">
        <v>3</v>
      </c>
      <c r="F11" s="80">
        <v>2</v>
      </c>
      <c r="G11" s="80">
        <f t="shared" si="0"/>
        <v>5</v>
      </c>
      <c r="H11" s="80">
        <v>357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107</v>
      </c>
      <c r="C12" s="80">
        <v>10</v>
      </c>
      <c r="D12" s="80">
        <v>228</v>
      </c>
      <c r="E12" s="80">
        <v>59</v>
      </c>
      <c r="F12" s="80">
        <v>6</v>
      </c>
      <c r="G12" s="80">
        <f t="shared" si="0"/>
        <v>65</v>
      </c>
      <c r="H12" s="80">
        <v>149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15</v>
      </c>
      <c r="C13" s="80">
        <v>6</v>
      </c>
      <c r="D13" s="80">
        <v>11</v>
      </c>
      <c r="E13" s="80">
        <v>7</v>
      </c>
      <c r="F13" s="80">
        <v>0</v>
      </c>
      <c r="G13" s="80">
        <f t="shared" si="0"/>
        <v>7</v>
      </c>
      <c r="H13" s="80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16</v>
      </c>
      <c r="C14" s="80">
        <v>2</v>
      </c>
      <c r="D14" s="80">
        <v>29</v>
      </c>
      <c r="E14" s="80">
        <v>6</v>
      </c>
      <c r="F14" s="80">
        <v>0</v>
      </c>
      <c r="G14" s="80">
        <f t="shared" si="0"/>
        <v>6</v>
      </c>
      <c r="H14" s="80">
        <v>12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269</v>
      </c>
      <c r="C16" s="80">
        <v>34</v>
      </c>
      <c r="D16" s="80">
        <v>939</v>
      </c>
      <c r="E16" s="80">
        <v>97</v>
      </c>
      <c r="F16" s="80">
        <v>16</v>
      </c>
      <c r="G16" s="80">
        <f>E16+F16</f>
        <v>113</v>
      </c>
      <c r="H16" s="80">
        <v>676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1531</v>
      </c>
      <c r="C18" s="80">
        <v>168</v>
      </c>
      <c r="D18" s="80">
        <v>5772</v>
      </c>
      <c r="E18" s="80">
        <v>598</v>
      </c>
      <c r="F18" s="80">
        <v>144</v>
      </c>
      <c r="G18" s="80">
        <f>E18+F18</f>
        <v>742</v>
      </c>
      <c r="H18" s="80">
        <v>4332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1577</v>
      </c>
      <c r="C20" s="80">
        <v>141</v>
      </c>
      <c r="D20" s="80">
        <v>6280</v>
      </c>
      <c r="E20" s="80">
        <v>694</v>
      </c>
      <c r="F20" s="80">
        <v>130</v>
      </c>
      <c r="G20" s="80">
        <f>E20+F20</f>
        <v>824</v>
      </c>
      <c r="H20" s="80">
        <v>4991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-46</v>
      </c>
      <c r="C21" s="80">
        <f>(C18)-(C20)</f>
        <v>27</v>
      </c>
      <c r="D21" s="80">
        <f>(D18)-(D20)</f>
        <v>-508</v>
      </c>
      <c r="E21" s="80">
        <f>(E18)-(E20)</f>
        <v>-96</v>
      </c>
      <c r="F21" s="80">
        <f>(F18)-(F20)</f>
        <v>14</v>
      </c>
      <c r="G21" s="80">
        <f>E21+F21</f>
        <v>-82</v>
      </c>
      <c r="H21" s="80">
        <f>(H18)-(H20)</f>
        <v>-659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-2.9169308814204187</v>
      </c>
      <c r="C22" s="81">
        <f t="shared" si="1"/>
        <v>19.148936170212767</v>
      </c>
      <c r="D22" s="81">
        <f t="shared" si="1"/>
        <v>-8.0891719745222925</v>
      </c>
      <c r="E22" s="81">
        <f t="shared" si="1"/>
        <v>-13.8328530259366</v>
      </c>
      <c r="F22" s="81">
        <f t="shared" si="1"/>
        <v>10.76923076923077</v>
      </c>
      <c r="G22" s="81">
        <f t="shared" si="1"/>
        <v>-9.9514563106796121</v>
      </c>
      <c r="H22" s="81">
        <f t="shared" si="1"/>
        <v>-13.203766780204369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164</v>
      </c>
      <c r="C9" s="83">
        <v>181</v>
      </c>
      <c r="D9" s="84">
        <f>IF(AND(C9&gt;0,B9&gt;0),(B9/C9%)-100,"x  ")</f>
        <v>-9.3922651933701644</v>
      </c>
      <c r="E9" s="82">
        <v>998</v>
      </c>
      <c r="F9" s="83">
        <v>1149</v>
      </c>
      <c r="G9" s="84">
        <f>IF(AND(F9&gt;0,E9&gt;0),(E9/F9%)-100,"x  ")</f>
        <v>-13.141862489120982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97</v>
      </c>
      <c r="C11" s="83">
        <v>70</v>
      </c>
      <c r="D11" s="84">
        <f>IF(AND(C11&gt;0,B11&gt;0),(B11/C11%)-100,"x  ")</f>
        <v>38.571428571428584</v>
      </c>
      <c r="E11" s="82">
        <v>598</v>
      </c>
      <c r="F11" s="83">
        <v>694</v>
      </c>
      <c r="G11" s="84">
        <f>IF(AND(F11&gt;0,E11&gt;0),(E11/F11%)-100,"x  ")</f>
        <v>-13.8328530259366</v>
      </c>
      <c r="H11" s="49"/>
    </row>
    <row r="12" spans="1:26" hidden="1" x14ac:dyDescent="0.2">
      <c r="A12" s="55" t="s">
        <v>60</v>
      </c>
      <c r="B12" s="82">
        <v>8</v>
      </c>
      <c r="C12" s="83">
        <v>11</v>
      </c>
      <c r="D12" s="84">
        <f>IF(AND(C12&gt;0,B12&gt;0),(B12/C12%)-100,"x  ")</f>
        <v>-27.272727272727266</v>
      </c>
      <c r="E12" s="82">
        <v>72</v>
      </c>
      <c r="F12" s="83">
        <v>65</v>
      </c>
      <c r="G12" s="84">
        <f>IF(AND(F12&gt;0,E12&gt;0),(E12/F12%)-100,"x  ")</f>
        <v>10.769230769230759</v>
      </c>
      <c r="H12" s="49"/>
    </row>
    <row r="13" spans="1:26" x14ac:dyDescent="0.2">
      <c r="A13" s="55" t="s">
        <v>61</v>
      </c>
      <c r="B13" s="82">
        <f>(B11)+(B12)</f>
        <v>105</v>
      </c>
      <c r="C13" s="83">
        <f>(C11)+(C12)</f>
        <v>81</v>
      </c>
      <c r="D13" s="84">
        <f>IF(AND(C13&gt;0,B13&gt;0),(B13/C13%)-100,"x  ")</f>
        <v>29.629629629629619</v>
      </c>
      <c r="E13" s="82">
        <f>(E11)+(E12)</f>
        <v>670</v>
      </c>
      <c r="F13" s="83">
        <f>(F11)+(F12)</f>
        <v>759</v>
      </c>
      <c r="G13" s="84">
        <f>IF(AND(F13&gt;0,E13&gt;0),(E13/F13%)-100,"x  ")</f>
        <v>-11.725955204216078</v>
      </c>
      <c r="H13" s="56"/>
    </row>
    <row r="14" spans="1:26" x14ac:dyDescent="0.2">
      <c r="A14" s="55" t="s">
        <v>62</v>
      </c>
      <c r="B14" s="82">
        <v>59</v>
      </c>
      <c r="C14" s="83">
        <v>100</v>
      </c>
      <c r="D14" s="84">
        <f>IF(AND(C14&gt;0,B14&gt;0),(B14/C14%)-100,"x  ")</f>
        <v>-41</v>
      </c>
      <c r="E14" s="82">
        <v>328</v>
      </c>
      <c r="F14" s="83">
        <v>390</v>
      </c>
      <c r="G14" s="84">
        <f>IF(AND(F14&gt;0,E14&gt;0),(E14/F14%)-100,"x  ")</f>
        <v>-15.897435897435898</v>
      </c>
      <c r="H14" s="57"/>
    </row>
    <row r="15" spans="1:26" x14ac:dyDescent="0.2">
      <c r="A15" s="55" t="s">
        <v>63</v>
      </c>
      <c r="B15" s="82">
        <v>17</v>
      </c>
      <c r="C15" s="83">
        <v>38</v>
      </c>
      <c r="D15" s="84">
        <f>IF(AND(C15&gt;0,B15&gt;0),(B15/C15%)-100,"x  ")</f>
        <v>-55.263157894736842</v>
      </c>
      <c r="E15" s="82">
        <v>126</v>
      </c>
      <c r="F15" s="83">
        <v>177</v>
      </c>
      <c r="G15" s="84">
        <f>IF(AND(F15&gt;0,E15&gt;0),(E15/F15%)-100,"x  ")</f>
        <v>-28.813559322033896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380.464</v>
      </c>
      <c r="C17" s="85">
        <v>599.66300000000001</v>
      </c>
      <c r="D17" s="84">
        <f>IF(AND(C17&gt;0,B17&gt;0),(B17/C17%)-100,"x  ")</f>
        <v>-36.553697660185804</v>
      </c>
      <c r="E17" s="82">
        <v>2253.9499999999998</v>
      </c>
      <c r="F17" s="83">
        <v>2593.0419999999999</v>
      </c>
      <c r="G17" s="84">
        <f>IF(AND(F17&gt;0,E17&gt;0),(E17/F17%)-100,"x  ")</f>
        <v>-13.076996053284134</v>
      </c>
      <c r="H17" s="49"/>
    </row>
    <row r="18" spans="1:8" hidden="1" x14ac:dyDescent="0.2">
      <c r="A18" s="60" t="s">
        <v>65</v>
      </c>
      <c r="B18" s="85">
        <v>76.619</v>
      </c>
      <c r="C18" s="85">
        <v>54.017000000000003</v>
      </c>
      <c r="D18" s="84">
        <f>IF(AND(C18&gt;0,B18&gt;0),(B18/C18%)-100,"x  ")</f>
        <v>41.84238295351463</v>
      </c>
      <c r="E18" s="82">
        <v>463.053</v>
      </c>
      <c r="F18" s="83">
        <v>473.27600000000001</v>
      </c>
      <c r="G18" s="84">
        <f>IF(AND(F18&gt;0,E18&gt;0),(E18/F18%)-100,"x  ")</f>
        <v>-2.1600503722986133</v>
      </c>
      <c r="H18" s="49"/>
    </row>
    <row r="19" spans="1:8" hidden="1" x14ac:dyDescent="0.2">
      <c r="A19" s="60" t="s">
        <v>66</v>
      </c>
      <c r="B19" s="85">
        <v>11.018000000000001</v>
      </c>
      <c r="C19" s="85">
        <v>12.058</v>
      </c>
      <c r="D19" s="84">
        <f>IF(AND(C19&gt;0,B19&gt;0),(B19/C19%)-100,"x  ")</f>
        <v>-8.6249792668767498</v>
      </c>
      <c r="E19" s="82">
        <v>83.555999999999997</v>
      </c>
      <c r="F19" s="83">
        <v>75.638999999999996</v>
      </c>
      <c r="G19" s="84">
        <f>IF(AND(F19&gt;0,E19&gt;0),(E19/F19%)-100,"x  ")</f>
        <v>10.466822670844408</v>
      </c>
      <c r="H19" s="49"/>
    </row>
    <row r="20" spans="1:8" x14ac:dyDescent="0.2">
      <c r="A20" s="60" t="s">
        <v>67</v>
      </c>
      <c r="B20" s="86">
        <f>(B18)+(B19)</f>
        <v>87.637</v>
      </c>
      <c r="C20" s="86">
        <f>(C18)+(C19)</f>
        <v>66.075000000000003</v>
      </c>
      <c r="D20" s="84">
        <f>IF(AND(C20&gt;0,B20&gt;0),(B20/C20%)-100,"x  ")</f>
        <v>32.632614453272794</v>
      </c>
      <c r="E20" s="82">
        <f>(E18)+(E19)</f>
        <v>546.60900000000004</v>
      </c>
      <c r="F20" s="83">
        <f>(F18)+(F19)</f>
        <v>548.91499999999996</v>
      </c>
      <c r="G20" s="84">
        <f>IF(AND(F20&gt;0,E20&gt;0),(E20/F20%)-100,"x  ")</f>
        <v>-0.42010147290562827</v>
      </c>
      <c r="H20" s="56"/>
    </row>
    <row r="21" spans="1:8" x14ac:dyDescent="0.2">
      <c r="A21" s="60" t="s">
        <v>68</v>
      </c>
      <c r="B21" s="85">
        <v>292.827</v>
      </c>
      <c r="C21" s="85">
        <v>533.58799999999997</v>
      </c>
      <c r="D21" s="84">
        <f>IF(AND(C21&gt;0,B21&gt;0),(B21/C21%)-100,"x  ")</f>
        <v>-45.121142154621161</v>
      </c>
      <c r="E21" s="82">
        <v>1707.3409999999999</v>
      </c>
      <c r="F21" s="83">
        <v>2044.127</v>
      </c>
      <c r="G21" s="84">
        <f>IF(AND(F21&gt;0,E21&gt;0),(E21/F21%)-100,"x  ")</f>
        <v>-16.475786484890619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111.376</v>
      </c>
      <c r="C23" s="85">
        <v>193.56800000000001</v>
      </c>
      <c r="D23" s="84">
        <f>IF(AND(C23&gt;0,B23&gt;0),(B23/C23%)-100,"x  ")</f>
        <v>-42.461563894858656</v>
      </c>
      <c r="E23" s="82">
        <v>669.01099999999997</v>
      </c>
      <c r="F23" s="83">
        <v>763.24599999999998</v>
      </c>
      <c r="G23" s="84">
        <f>IF(AND(F23&gt;0,E23&gt;0),(E23/F23%)-100,"x  ")</f>
        <v>-12.346609088026668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24.709</v>
      </c>
      <c r="C25" s="85">
        <v>18.074000000000002</v>
      </c>
      <c r="D25" s="84">
        <f>IF(AND(C25&gt;0,B25&gt;0),(B25/C25%)-100,"x  ")</f>
        <v>36.710191435210788</v>
      </c>
      <c r="E25" s="82">
        <v>149.583</v>
      </c>
      <c r="F25" s="83">
        <v>135.48099999999999</v>
      </c>
      <c r="G25" s="84">
        <f>IF(AND(F25&gt;0,E25&gt;0),(E25/F25%)-100,"x  ")</f>
        <v>10.408839615887103</v>
      </c>
      <c r="H25" s="49"/>
    </row>
    <row r="26" spans="1:8" hidden="1" x14ac:dyDescent="0.2">
      <c r="A26" s="60" t="s">
        <v>72</v>
      </c>
      <c r="B26" s="85">
        <v>4.0640000000000001</v>
      </c>
      <c r="C26" s="85">
        <v>3.9009999999999998</v>
      </c>
      <c r="D26" s="84">
        <f>IF(AND(C26&gt;0,B26&gt;0),(B26/C26%)-100,"x  ")</f>
        <v>4.1784157908228821</v>
      </c>
      <c r="E26" s="82">
        <v>27.57</v>
      </c>
      <c r="F26" s="83">
        <v>24.158000000000001</v>
      </c>
      <c r="G26" s="84">
        <f>IF(AND(F26&gt;0,E26&gt;0),(E26/F26%)-100,"x  ")</f>
        <v>14.123685735574128</v>
      </c>
      <c r="H26" s="49"/>
    </row>
    <row r="27" spans="1:8" x14ac:dyDescent="0.2">
      <c r="A27" s="55" t="s">
        <v>61</v>
      </c>
      <c r="B27" s="85">
        <f>(B25)+(B26)</f>
        <v>28.773</v>
      </c>
      <c r="C27" s="85">
        <f>(C25)+(C26)</f>
        <v>21.975000000000001</v>
      </c>
      <c r="D27" s="84">
        <f>IF(AND(C27&gt;0,B27&gt;0),(B27/C27%)-100,"x  ")</f>
        <v>30.935153583617733</v>
      </c>
      <c r="E27" s="82">
        <f>(E25)+(E26)</f>
        <v>177.15299999999999</v>
      </c>
      <c r="F27" s="83">
        <f>(F25)+(F26)</f>
        <v>159.63900000000001</v>
      </c>
      <c r="G27" s="84">
        <f>IF(AND(F27&gt;0,E27&gt;0),(E27/F27%)-100,"x  ")</f>
        <v>10.971003326254845</v>
      </c>
      <c r="H27" s="56"/>
    </row>
    <row r="28" spans="1:8" x14ac:dyDescent="0.2">
      <c r="A28" s="55" t="s">
        <v>62</v>
      </c>
      <c r="B28" s="85">
        <v>82.602999999999994</v>
      </c>
      <c r="C28" s="85">
        <v>171.59299999999999</v>
      </c>
      <c r="D28" s="84">
        <f>IF(AND(C28&gt;0,B28&gt;0),(B28/C28%)-100,"x  ")</f>
        <v>-51.861089904599837</v>
      </c>
      <c r="E28" s="82">
        <v>491.858</v>
      </c>
      <c r="F28" s="83">
        <v>603.60699999999997</v>
      </c>
      <c r="G28" s="84">
        <f>IF(AND(F28&gt;0,E28&gt;0),(E28/F28%)-100,"x  ")</f>
        <v>-18.513536125326567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789</v>
      </c>
      <c r="C30" s="85">
        <v>1304</v>
      </c>
      <c r="D30" s="84">
        <f>IF(AND(C30&gt;0,B30&gt;0),(B30/C30%)-100,"x  ")</f>
        <v>-39.49386503067484</v>
      </c>
      <c r="E30" s="82">
        <v>5074</v>
      </c>
      <c r="F30" s="83">
        <v>5815</v>
      </c>
      <c r="G30" s="84">
        <f>IF(AND(F30&gt;0,E30&gt;0),(E30/F30%)-100,"x  ")</f>
        <v>-12.742906276870158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113</v>
      </c>
      <c r="C34" s="85">
        <f>C11+(C12*2)</f>
        <v>92</v>
      </c>
      <c r="D34" s="84">
        <f>IF(AND(C34&gt;0,B34&gt;0),(B34/C34%)-100,"x  ")</f>
        <v>22.826086956521735</v>
      </c>
      <c r="E34" s="82">
        <f>E11+(E12*2)</f>
        <v>742</v>
      </c>
      <c r="F34" s="83">
        <f>F11+(F12*2)</f>
        <v>824</v>
      </c>
      <c r="G34" s="84">
        <f>IF(AND(F34&gt;0,E34&gt;0),(E34/F34%)-100,"x  ")</f>
        <v>-9.9514563106796174</v>
      </c>
      <c r="H34" s="56"/>
    </row>
    <row r="35" spans="1:8" x14ac:dyDescent="0.2">
      <c r="A35" s="67" t="s">
        <v>75</v>
      </c>
      <c r="B35" s="85">
        <f>(B30)-(B34)</f>
        <v>676</v>
      </c>
      <c r="C35" s="85">
        <f>(C30)-(C34)</f>
        <v>1212</v>
      </c>
      <c r="D35" s="84">
        <f>IF(AND(C35&gt;0,B35&gt;0),(B35/C35%)-100,"x  ")</f>
        <v>-44.224422442244219</v>
      </c>
      <c r="E35" s="82">
        <f>(E30)-(E34)</f>
        <v>4332</v>
      </c>
      <c r="F35" s="83">
        <f>(F30)-(F34)</f>
        <v>4991</v>
      </c>
      <c r="G35" s="84">
        <f>IF(AND(F35&gt;0,E35&gt;0),(E35/F35%)-100,"x  ")</f>
        <v>-13.203766780204361</v>
      </c>
      <c r="H35" s="57"/>
    </row>
    <row r="36" spans="1:8" x14ac:dyDescent="0.2">
      <c r="A36" s="55" t="s">
        <v>76</v>
      </c>
      <c r="B36" s="85">
        <v>150</v>
      </c>
      <c r="C36" s="85">
        <v>326</v>
      </c>
      <c r="D36" s="84">
        <f>IF(AND(C36&gt;0,B36&gt;0),(B36/C36%)-100,"x  ")</f>
        <v>-53.987730061349687</v>
      </c>
      <c r="E36" s="82">
        <v>1458</v>
      </c>
      <c r="F36" s="83">
        <v>1934</v>
      </c>
      <c r="G36" s="84">
        <f>IF(AND(F36&gt;0,E36&gt;0),(E36/F36%)-100,"x  ")</f>
        <v>-24.612202688728019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67.02</v>
      </c>
      <c r="C38" s="86">
        <v>111.447</v>
      </c>
      <c r="D38" s="84">
        <f>IF(AND(C38&gt;0,B38&gt;0),(B38/C38%)-100,"x  ")</f>
        <v>-39.863791757517035</v>
      </c>
      <c r="E38" s="82">
        <v>411.97500000000002</v>
      </c>
      <c r="F38" s="83">
        <v>477.57299999999998</v>
      </c>
      <c r="G38" s="84">
        <f>IF(AND(F38&gt;0,E38&gt;0),(E38/F38%)-100,"x  ")</f>
        <v>-13.735701138883456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13.35</v>
      </c>
      <c r="C40" s="85">
        <v>10.648</v>
      </c>
      <c r="D40" s="84">
        <f>IF(AND(C40&gt;0,B40&gt;0),(B40/C40%)-100,"x  ")</f>
        <v>25.375657400450791</v>
      </c>
      <c r="E40" s="82">
        <v>88.671999999999997</v>
      </c>
      <c r="F40" s="83">
        <v>96.027000000000001</v>
      </c>
      <c r="G40" s="84">
        <f>IF(AND(F40&gt;0,E40&gt;0),(E40/F40%)-100,"x  ")</f>
        <v>-7.6593041540400151</v>
      </c>
      <c r="H40" s="49"/>
    </row>
    <row r="41" spans="1:8" hidden="1" x14ac:dyDescent="0.2">
      <c r="A41" s="60" t="s">
        <v>72</v>
      </c>
      <c r="B41" s="85">
        <v>1.5369999999999999</v>
      </c>
      <c r="C41" s="85">
        <v>2.0179999999999998</v>
      </c>
      <c r="D41" s="84">
        <f>IF(AND(C41&gt;0,B41&gt;0),(B41/C41%)-100,"x  ")</f>
        <v>-23.835480673934583</v>
      </c>
      <c r="E41" s="82">
        <v>16.007999999999999</v>
      </c>
      <c r="F41" s="83">
        <v>13.832000000000001</v>
      </c>
      <c r="G41" s="84">
        <f>IF(AND(F41&gt;0,E41&gt;0),(E41/F41%)-100,"x  ")</f>
        <v>15.73163678426836</v>
      </c>
      <c r="H41" s="49"/>
    </row>
    <row r="42" spans="1:8" x14ac:dyDescent="0.2">
      <c r="A42" s="55" t="s">
        <v>74</v>
      </c>
      <c r="B42" s="86">
        <f>(B40)+(B41)</f>
        <v>14.887</v>
      </c>
      <c r="C42" s="86">
        <f>(C40)+(C41)</f>
        <v>12.666</v>
      </c>
      <c r="D42" s="84">
        <f>IF(AND(C42&gt;0,B42&gt;0),(B42/C42%)-100,"x  ")</f>
        <v>17.53513342807517</v>
      </c>
      <c r="E42" s="82">
        <f>(E40)+(E41)</f>
        <v>104.67999999999999</v>
      </c>
      <c r="F42" s="83">
        <f>(F40)+(F41)</f>
        <v>109.85900000000001</v>
      </c>
      <c r="G42" s="84">
        <f>IF(AND(F42&gt;0,E42&gt;0),(E42/F42%)-100,"x  ")</f>
        <v>-4.7142245969834278</v>
      </c>
      <c r="H42" s="56"/>
    </row>
    <row r="43" spans="1:8" x14ac:dyDescent="0.2">
      <c r="A43" s="67" t="s">
        <v>75</v>
      </c>
      <c r="B43" s="85">
        <v>52.133000000000003</v>
      </c>
      <c r="C43" s="85">
        <v>98.781000000000006</v>
      </c>
      <c r="D43" s="84">
        <f>IF(AND(C43&gt;0,B43&gt;0),(B43/C43%)-100,"x  ")</f>
        <v>-47.223656371164495</v>
      </c>
      <c r="E43" s="82">
        <v>307.29500000000002</v>
      </c>
      <c r="F43" s="83">
        <v>367.714</v>
      </c>
      <c r="G43" s="84">
        <f>IF(AND(F43&gt;0,E43&gt;0),(E43/F43%)-100,"x  ")</f>
        <v>-16.430976247844796</v>
      </c>
      <c r="H43" s="49"/>
    </row>
    <row r="44" spans="1:8" x14ac:dyDescent="0.2">
      <c r="A44" s="55" t="s">
        <v>76</v>
      </c>
      <c r="B44" s="85">
        <v>15.138999999999999</v>
      </c>
      <c r="C44" s="85">
        <v>30.6</v>
      </c>
      <c r="D44" s="84">
        <f>IF(AND(C44&gt;0,B44&gt;0),(B44/C44%)-100,"x  ")</f>
        <v>-50.526143790849673</v>
      </c>
      <c r="E44" s="82">
        <v>124.78400000000001</v>
      </c>
      <c r="F44" s="83">
        <v>169.815</v>
      </c>
      <c r="G44" s="84">
        <f>IF(AND(F44&gt;0,E44&gt;0),(E44/F44%)-100,"x  ")</f>
        <v>-26.517681005800426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2722</v>
      </c>
      <c r="C46" s="86">
        <v>4201</v>
      </c>
      <c r="D46" s="84">
        <f>IF(AND(C46&gt;0,B46&gt;0),(B46/C46%)-100,"x  ")</f>
        <v>-35.205903356343725</v>
      </c>
      <c r="E46" s="82">
        <v>16160</v>
      </c>
      <c r="F46" s="83">
        <v>19062</v>
      </c>
      <c r="G46" s="84">
        <f>IF(AND(F46&gt;0,E46&gt;0),(E46/F46%)-100,"x  ")</f>
        <v>-15.224005875563947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537</v>
      </c>
      <c r="C48" s="85">
        <v>417</v>
      </c>
      <c r="D48" s="84">
        <f>IF(AND(C48&gt;0,B48&gt;0),(B48/C48%)-100,"x  ")</f>
        <v>28.776978417266179</v>
      </c>
      <c r="E48" s="82">
        <v>3508</v>
      </c>
      <c r="F48" s="83">
        <v>3884</v>
      </c>
      <c r="G48" s="84">
        <f>IF(AND(F48&gt;0,E48&gt;0),(E48/F48%)-100,"x  ")</f>
        <v>-9.680741503604537</v>
      </c>
      <c r="H48" s="49"/>
    </row>
    <row r="49" spans="1:8" hidden="1" x14ac:dyDescent="0.2">
      <c r="A49" s="60" t="s">
        <v>72</v>
      </c>
      <c r="B49" s="85">
        <v>60</v>
      </c>
      <c r="C49" s="85">
        <v>89</v>
      </c>
      <c r="D49" s="84">
        <f>IF(AND(C49&gt;0,B49&gt;0),(B49/C49%)-100,"x  ")</f>
        <v>-32.584269662921344</v>
      </c>
      <c r="E49" s="82">
        <v>604</v>
      </c>
      <c r="F49" s="83">
        <v>564</v>
      </c>
      <c r="G49" s="84">
        <f>IF(AND(F49&gt;0,E49&gt;0),(E49/F49%)-100,"x  ")</f>
        <v>7.0921985815602966</v>
      </c>
      <c r="H49" s="49"/>
    </row>
    <row r="50" spans="1:8" x14ac:dyDescent="0.2">
      <c r="A50" s="55" t="s">
        <v>74</v>
      </c>
      <c r="B50" s="85">
        <f>(B48)+(B49)</f>
        <v>597</v>
      </c>
      <c r="C50" s="85">
        <f>(C48)+(C49)</f>
        <v>506</v>
      </c>
      <c r="D50" s="84">
        <f>IF(AND(C50&gt;0,B50&gt;0),(B50/C50%)-100,"x  ")</f>
        <v>17.984189723320171</v>
      </c>
      <c r="E50" s="82">
        <f>(E48)+(E49)</f>
        <v>4112</v>
      </c>
      <c r="F50" s="83">
        <f>(F48)+(F49)</f>
        <v>4448</v>
      </c>
      <c r="G50" s="84">
        <f>IF(AND(F50&gt;0,E50&gt;0),(E50/F50%)-100,"x  ")</f>
        <v>-7.5539568345323715</v>
      </c>
      <c r="H50" s="56"/>
    </row>
    <row r="51" spans="1:8" x14ac:dyDescent="0.2">
      <c r="A51" s="67" t="s">
        <v>75</v>
      </c>
      <c r="B51" s="85">
        <v>2125</v>
      </c>
      <c r="C51" s="85">
        <v>3695</v>
      </c>
      <c r="D51" s="84">
        <f>IF(AND(C51&gt;0,B51&gt;0),(B51/C51%)-100,"x  ")</f>
        <v>-42.489851150202981</v>
      </c>
      <c r="E51" s="82">
        <v>12048</v>
      </c>
      <c r="F51" s="83">
        <v>14614</v>
      </c>
      <c r="G51" s="84">
        <f>IF(AND(F51&gt;0,E51&gt;0),(E51/F51%)-100,"x  ")</f>
        <v>-17.558505542630343</v>
      </c>
      <c r="H51" s="49"/>
    </row>
    <row r="52" spans="1:8" x14ac:dyDescent="0.2">
      <c r="A52" s="68" t="s">
        <v>76</v>
      </c>
      <c r="B52" s="87">
        <v>491</v>
      </c>
      <c r="C52" s="87">
        <v>1094</v>
      </c>
      <c r="D52" s="88">
        <f>IF(AND(C52&gt;0,B52&gt;0),(B52/C52%)-100,"x  ")</f>
        <v>-55.118829981718463</v>
      </c>
      <c r="E52" s="89">
        <v>4353</v>
      </c>
      <c r="F52" s="90">
        <v>6145</v>
      </c>
      <c r="G52" s="88">
        <f>IF(AND(F52&gt;0,E52&gt;0),(E52/F52%)-100,"x  ")</f>
        <v>-29.161920260374288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249</v>
      </c>
      <c r="C7" s="76">
        <v>270</v>
      </c>
      <c r="D7" s="76">
        <v>199</v>
      </c>
      <c r="E7" s="76">
        <v>202</v>
      </c>
      <c r="F7" s="76">
        <v>345</v>
      </c>
      <c r="G7" s="76">
        <v>165</v>
      </c>
      <c r="H7" s="76">
        <v>123</v>
      </c>
      <c r="I7" s="76">
        <v>134</v>
      </c>
      <c r="J7" s="76">
        <v>236</v>
      </c>
      <c r="K7" s="76">
        <v>183</v>
      </c>
      <c r="L7" s="76">
        <v>163</v>
      </c>
      <c r="M7" s="77">
        <v>258</v>
      </c>
      <c r="N7" s="76">
        <v>269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1418</v>
      </c>
      <c r="C11" s="76">
        <v>1157</v>
      </c>
      <c r="D11" s="76">
        <v>1128</v>
      </c>
      <c r="E11" s="76">
        <v>860</v>
      </c>
      <c r="F11" s="76">
        <v>1498</v>
      </c>
      <c r="G11" s="76">
        <v>914</v>
      </c>
      <c r="H11" s="76">
        <v>289</v>
      </c>
      <c r="I11" s="76">
        <v>367</v>
      </c>
      <c r="J11" s="76">
        <v>651</v>
      </c>
      <c r="K11" s="76">
        <v>827</v>
      </c>
      <c r="L11" s="76">
        <v>398</v>
      </c>
      <c r="M11" s="77">
        <v>1387</v>
      </c>
      <c r="N11" s="76">
        <v>939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08/15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2015-10-06T10:53:11Z</cp:lastPrinted>
  <dcterms:created xsi:type="dcterms:W3CDTF">2014-04-03T08:37:47Z</dcterms:created>
  <dcterms:modified xsi:type="dcterms:W3CDTF">2015-10-06T10:53:52Z</dcterms:modified>
  <cp:category>LIS-Bericht</cp:category>
</cp:coreProperties>
</file>