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H21" i="4"/>
  <c r="H22" i="4" s="1"/>
  <c r="F21" i="4"/>
  <c r="F22" i="4" s="1"/>
  <c r="E21" i="4"/>
  <c r="G21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20" i="5" l="1"/>
  <c r="G27" i="5"/>
  <c r="G34" i="5"/>
  <c r="G42" i="5"/>
  <c r="D50" i="5"/>
  <c r="G13" i="5"/>
  <c r="D20" i="5"/>
  <c r="D27" i="5"/>
  <c r="D42" i="5"/>
  <c r="G50" i="5"/>
  <c r="D35" i="5"/>
  <c r="D34" i="5"/>
  <c r="F35" i="5"/>
  <c r="G35" i="5" s="1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<sst xmlns="http://schemas.openxmlformats.org/spreadsheetml/2006/main" count="147" uniqueCount="123">
  <si>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</si>
  <si>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</si>
  <si>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</si>
  <si>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</si>
  <si>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</si>
  <si>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</si>
  <si>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</si>
  <si>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</si>
  <si>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</si>
  <si>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</si>
  <si>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</si>
  <si>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</si>
  <si>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</si>
  <si>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</si>
  <si>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</si>
  <si>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</si>
  <si>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</si>
  <si>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</si>
  <si>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</si>
  <si>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</si>
  <si>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</si>
  <si>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</si>
  <si>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</si>
  <si>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</si>
  <si>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</si>
  <si>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</si>
  <si>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</si>
  <si>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</si>
  <si>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</si>
  <si>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</si>
  <si>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</si>
  <si>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</si>
  <si>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</si>
  <si>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</si>
  <si>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</si>
  <si>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</si>
  <si>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</si>
  <si>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</si>
  <si>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</si>
  <si>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</si>
  <si>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</si>
  <si>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</si>
  <si>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</si>
  <si>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</si>
  <si>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</si>
  <si>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</si>
  <si>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</si>
  <si>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</si>
  <si>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</si>
  <si>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</si>
  <si>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</si>
  <si>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</si>
  <si>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</si>
  <si>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</si>
  <si>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</si>
  <si>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</si>
  <si>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</si>
  <si>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</si>
  <si>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</si>
  <si>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</si>
  <si>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</si>
  <si>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</si>
  <si>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</si>
  <si>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</si>
  <si>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</si>
  <si>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</si>
  <si>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</si>
  <si>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</si>
  <si>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</si>
  <si>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</si>
  <si>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</si>
  <si>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</si>
  <si>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</si>
  <si>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</si>
  <si>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</si>
  <si>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</si>
  <si>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</si>
  <si>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</si>
  <si>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</si>
  <si>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</si>
  <si>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</si>
  <si>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</si>
  <si>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</si>
  <si>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</si>
  <si>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</si>
  <si>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</si>
  <si>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</si>
  <si>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</si>
  <si>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</si>
  <si>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</si>
  <si>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</si>
  <si>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</si>
  <si>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</si>
  <si>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</si>
  <si>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</si>
  <si>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</si>
  <si>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</si>
  <si>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September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</si>
  <si>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September 2015</t>
    </r>
  </si>
  <si>
    <t>Januar bis September 2015</t>
  </si>
  <si>
    <t>Januar bis September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</si>
  <si>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September 2015</t>
    </r>
  </si>
  <si>
    <t>September 
2015</t>
  </si>
  <si>
    <t>September 
2014</t>
  </si>
  <si>
    <t xml:space="preserve">Januar bis September </t>
  </si>
  <si>
    <t>Stand: September 2015</t>
  </si>
  <si>
    <t>Baugenehmigungen für Wohngebäude insgesamt 
ab September 2015</t>
  </si>
  <si>
    <t>September 2015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</si>
  <si>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</si>
  <si>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</si>
  <si>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</si>
  <si>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</si>
  <si>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</si>
  <si>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</si>
  <si>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</si>
  <si>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</si>
  <si>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</si>
  <si>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</si>
  <si>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</si>
  <si>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</si>
  <si>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2015</t>
  </si>
  <si>
    <t>Kennziffer: F II 1 - m 9/15 HH</t>
  </si>
  <si>
    <t>Herausgegeben am: 11.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</si>
</sst>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270</c:v>
                </c:pt>
                <c:pt idx="1">
                  <c:v>199</c:v>
                </c:pt>
                <c:pt idx="2">
                  <c:v>202</c:v>
                </c:pt>
                <c:pt idx="3">
                  <c:v>345</c:v>
                </c:pt>
                <c:pt idx="4">
                  <c:v>165</c:v>
                </c:pt>
                <c:pt idx="5">
                  <c:v>123</c:v>
                </c:pt>
                <c:pt idx="6">
                  <c:v>134</c:v>
                </c:pt>
                <c:pt idx="7">
                  <c:v>236</c:v>
                </c:pt>
                <c:pt idx="8">
                  <c:v>183</c:v>
                </c:pt>
                <c:pt idx="9">
                  <c:v>163</c:v>
                </c:pt>
                <c:pt idx="10">
                  <c:v>258</c:v>
                </c:pt>
                <c:pt idx="11">
                  <c:v>269</c:v>
                </c:pt>
                <c:pt idx="12">
                  <c:v>359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1157</c:v>
                </c:pt>
                <c:pt idx="1">
                  <c:v>1128</c:v>
                </c:pt>
                <c:pt idx="2">
                  <c:v>860</c:v>
                </c:pt>
                <c:pt idx="3">
                  <c:v>1498</c:v>
                </c:pt>
                <c:pt idx="4">
                  <c:v>914</c:v>
                </c:pt>
                <c:pt idx="5">
                  <c:v>289</c:v>
                </c:pt>
                <c:pt idx="6">
                  <c:v>367</c:v>
                </c:pt>
                <c:pt idx="7">
                  <c:v>651</c:v>
                </c:pt>
                <c:pt idx="8">
                  <c:v>827</c:v>
                </c:pt>
                <c:pt idx="9">
                  <c:v>398</c:v>
                </c:pt>
                <c:pt idx="10">
                  <c:v>1387</c:v>
                </c:pt>
                <c:pt idx="11">
                  <c:v>939</c:v>
                </c:pt>
                <c:pt idx="12">
                  <c:v>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939648"/>
        <c:axId val="142941184"/>
      </c:lineChart>
      <c:catAx>
        <c:axId val="14293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2941184"/>
        <c:crosses val="autoZero"/>
        <c:auto val="1"/>
        <c:lblAlgn val="ctr"/>
        <c:lblOffset val="100"/>
        <c:noMultiLvlLbl val="0"/>
      </c:catAx>
      <c:valAx>
        <c:axId val="14294118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29396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19049</xdr:colOff>
      <xdr:row>33</xdr:row>
      <xdr:rowOff>85725</xdr:rowOff>
    </xdr:from>
    <xdr:to>
      <xdr:col>7</xdr:col>
      <xdr:colOff>754349</xdr:colOff>
      <xdr:row>53</xdr:row>
      <xdr:rowOff>152574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6477000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ColWidth="11.42578125" defaultRowHeight="12.75" x14ac:dyDescent="0.2"/>
  <cols>
    <col min="7" max="8" width="11.42578125" customWidth="1"/>
  </cols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91" t="s">
        <v>121</v>
      </c>
    </row>
    <row r="17" spans="1:8" x14ac:dyDescent="0.2">
      <c r="G17" s="7"/>
    </row>
    <row r="18" spans="1:8" ht="34.5" x14ac:dyDescent="0.45">
      <c r="H18" s="77" t="s">
        <v>83</v>
      </c>
    </row>
    <row r="19" spans="1:8" ht="34.5" x14ac:dyDescent="0.45">
      <c r="H19" s="77" t="s">
        <v>97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4.25" x14ac:dyDescent="0.2">
      <c r="H21" s="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10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11</v>
      </c>
      <c r="B17" s="99"/>
      <c r="C17" s="99"/>
      <c r="D17" s="13"/>
      <c r="E17" s="13"/>
      <c r="F17" s="13"/>
      <c r="G17" s="13"/>
    </row>
    <row r="18" spans="1:7" x14ac:dyDescent="0.2">
      <c r="A18" s="13" t="s">
        <v>12</v>
      </c>
      <c r="B18" s="101" t="s">
        <v>94</v>
      </c>
      <c r="C18" s="99"/>
      <c r="D18" s="13"/>
      <c r="E18" s="13"/>
      <c r="F18" s="13"/>
      <c r="G18" s="13"/>
    </row>
    <row r="19" spans="1:7" x14ac:dyDescent="0.2">
      <c r="A19" s="13" t="s">
        <v>13</v>
      </c>
      <c r="B19" s="102" t="s">
        <v>14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15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100" t="s">
        <v>17</v>
      </c>
      <c r="C23" s="99"/>
      <c r="D23" s="13"/>
      <c r="E23" s="13"/>
      <c r="F23" s="13"/>
      <c r="G23" s="13"/>
    </row>
    <row r="24" spans="1:7" x14ac:dyDescent="0.2">
      <c r="A24" s="13" t="s">
        <v>18</v>
      </c>
      <c r="B24" s="100" t="s">
        <v>19</v>
      </c>
      <c r="C24" s="99"/>
      <c r="D24" s="13"/>
      <c r="E24" s="13"/>
      <c r="F24" s="13"/>
      <c r="G24" s="13"/>
    </row>
    <row r="25" spans="1:7" x14ac:dyDescent="0.2">
      <c r="A25" s="13"/>
      <c r="B25" s="99" t="s">
        <v>20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96</v>
      </c>
      <c r="B29" s="99"/>
      <c r="C29" s="99"/>
      <c r="D29" s="99"/>
      <c r="E29" s="99"/>
      <c r="F29" s="99"/>
      <c r="G29" s="99"/>
    </row>
    <row r="30" spans="1:7" s="78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24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9/15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79">
        <v>29</v>
      </c>
      <c r="C8" s="79">
        <v>10</v>
      </c>
      <c r="D8" s="79">
        <v>233</v>
      </c>
      <c r="E8" s="79">
        <v>5</v>
      </c>
      <c r="F8" s="79">
        <v>2</v>
      </c>
      <c r="G8" s="79">
        <f t="shared" ref="G8:G14" si="0">E8+F8</f>
        <v>7</v>
      </c>
      <c r="H8" s="79">
        <v>219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79">
        <v>33</v>
      </c>
      <c r="C9" s="79">
        <v>0</v>
      </c>
      <c r="D9" s="79">
        <v>88</v>
      </c>
      <c r="E9" s="79">
        <v>10</v>
      </c>
      <c r="F9" s="79">
        <v>6</v>
      </c>
      <c r="G9" s="79">
        <f t="shared" si="0"/>
        <v>16</v>
      </c>
      <c r="H9" s="79">
        <v>62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79">
        <v>53</v>
      </c>
      <c r="C10" s="79">
        <v>1</v>
      </c>
      <c r="D10" s="79">
        <v>85</v>
      </c>
      <c r="E10" s="79">
        <v>37</v>
      </c>
      <c r="F10" s="79">
        <v>6</v>
      </c>
      <c r="G10" s="79">
        <f t="shared" si="0"/>
        <v>43</v>
      </c>
      <c r="H10" s="79">
        <v>39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79">
        <v>29</v>
      </c>
      <c r="C11" s="79">
        <v>8</v>
      </c>
      <c r="D11" s="79">
        <v>120</v>
      </c>
      <c r="E11" s="79">
        <v>2</v>
      </c>
      <c r="F11" s="79">
        <v>0</v>
      </c>
      <c r="G11" s="79">
        <f t="shared" si="0"/>
        <v>2</v>
      </c>
      <c r="H11" s="79">
        <v>99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79">
        <v>107</v>
      </c>
      <c r="C12" s="79">
        <v>8</v>
      </c>
      <c r="D12" s="79">
        <v>289</v>
      </c>
      <c r="E12" s="79">
        <v>63</v>
      </c>
      <c r="F12" s="79">
        <v>16</v>
      </c>
      <c r="G12" s="79">
        <f t="shared" si="0"/>
        <v>79</v>
      </c>
      <c r="H12" s="79">
        <v>194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79">
        <v>46</v>
      </c>
      <c r="C13" s="79">
        <v>7</v>
      </c>
      <c r="D13" s="79">
        <v>60</v>
      </c>
      <c r="E13" s="79">
        <v>39</v>
      </c>
      <c r="F13" s="79">
        <v>2</v>
      </c>
      <c r="G13" s="79">
        <f t="shared" si="0"/>
        <v>41</v>
      </c>
      <c r="H13" s="79">
        <v>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79">
        <v>62</v>
      </c>
      <c r="C14" s="79">
        <v>3</v>
      </c>
      <c r="D14" s="79">
        <v>91</v>
      </c>
      <c r="E14" s="79">
        <v>44</v>
      </c>
      <c r="F14" s="79">
        <v>12</v>
      </c>
      <c r="G14" s="79">
        <f t="shared" si="0"/>
        <v>56</v>
      </c>
      <c r="H14" s="79">
        <v>32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79">
        <v>359</v>
      </c>
      <c r="C16" s="79">
        <v>37</v>
      </c>
      <c r="D16" s="79">
        <v>966</v>
      </c>
      <c r="E16" s="79">
        <v>200</v>
      </c>
      <c r="F16" s="79">
        <v>44</v>
      </c>
      <c r="G16" s="79">
        <f>E16+F16</f>
        <v>244</v>
      </c>
      <c r="H16" s="79">
        <v>649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79">
        <v>1890</v>
      </c>
      <c r="C18" s="79">
        <v>205</v>
      </c>
      <c r="D18" s="79">
        <v>6738</v>
      </c>
      <c r="E18" s="79">
        <v>798</v>
      </c>
      <c r="F18" s="79">
        <v>188</v>
      </c>
      <c r="G18" s="79">
        <f>E18+F18</f>
        <v>986</v>
      </c>
      <c r="H18" s="79">
        <v>4981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79">
        <v>1847</v>
      </c>
      <c r="C20" s="79">
        <v>165</v>
      </c>
      <c r="D20" s="79">
        <v>7437</v>
      </c>
      <c r="E20" s="79">
        <v>814</v>
      </c>
      <c r="F20" s="79">
        <v>166</v>
      </c>
      <c r="G20" s="79">
        <f>E20+F20</f>
        <v>980</v>
      </c>
      <c r="H20" s="79">
        <v>5727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79">
        <f>(B18)-(B20)</f>
        <v>43</v>
      </c>
      <c r="C21" s="79">
        <f>(C18)-(C20)</f>
        <v>40</v>
      </c>
      <c r="D21" s="79">
        <f>(D18)-(D20)</f>
        <v>-699</v>
      </c>
      <c r="E21" s="79">
        <f>(E18)-(E20)</f>
        <v>-16</v>
      </c>
      <c r="F21" s="79">
        <f>(F18)-(F20)</f>
        <v>22</v>
      </c>
      <c r="G21" s="79">
        <f>E21+F21</f>
        <v>6</v>
      </c>
      <c r="H21" s="79">
        <f>(H18)-(H20)</f>
        <v>-746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0">
        <f t="shared" ref="B22:H22" si="1">((B21/B20)*100)</f>
        <v>2.3280996210070382</v>
      </c>
      <c r="C22" s="80">
        <f t="shared" si="1"/>
        <v>24.242424242424242</v>
      </c>
      <c r="D22" s="80">
        <f t="shared" si="1"/>
        <v>-9.3989511899959659</v>
      </c>
      <c r="E22" s="80">
        <f t="shared" si="1"/>
        <v>-1.9656019656019657</v>
      </c>
      <c r="F22" s="80">
        <f t="shared" si="1"/>
        <v>13.253012048192772</v>
      </c>
      <c r="G22" s="80">
        <f t="shared" si="1"/>
        <v>0.61224489795918369</v>
      </c>
      <c r="H22" s="80">
        <f t="shared" si="1"/>
        <v>-13.026017111925963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2015</v>
      </c>
      <c r="F6" s="140">
        <v>2014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1">
        <v>270</v>
      </c>
      <c r="C9" s="82">
        <v>187</v>
      </c>
      <c r="D9" s="83">
        <f>IF(AND(C9&gt;0,B9&gt;0),(B9/C9%)-100,"x  ")</f>
        <v>44.385026737967905</v>
      </c>
      <c r="E9" s="81">
        <v>1268</v>
      </c>
      <c r="F9" s="82">
        <v>1336</v>
      </c>
      <c r="G9" s="83">
        <f>IF(AND(F9&gt;0,E9&gt;0),(E9/F9%)-100,"x  ")</f>
        <v>-5.0898203592814326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1">
        <v>200</v>
      </c>
      <c r="C11" s="82">
        <v>120</v>
      </c>
      <c r="D11" s="83">
        <f>IF(AND(C11&gt;0,B11&gt;0),(B11/C11%)-100,"x  ")</f>
        <v>66.666666666666686</v>
      </c>
      <c r="E11" s="81">
        <v>798</v>
      </c>
      <c r="F11" s="82">
        <v>814</v>
      </c>
      <c r="G11" s="83">
        <f>IF(AND(F11&gt;0,E11&gt;0),(E11/F11%)-100,"x  ")</f>
        <v>-1.9656019656019765</v>
      </c>
      <c r="H11" s="48"/>
    </row>
    <row r="12" spans="1:26" hidden="1" x14ac:dyDescent="0.2">
      <c r="A12" s="54" t="s">
        <v>60</v>
      </c>
      <c r="B12" s="81">
        <v>22</v>
      </c>
      <c r="C12" s="82">
        <v>18</v>
      </c>
      <c r="D12" s="83">
        <f>IF(AND(C12&gt;0,B12&gt;0),(B12/C12%)-100,"x  ")</f>
        <v>22.222222222222229</v>
      </c>
      <c r="E12" s="81">
        <v>94</v>
      </c>
      <c r="F12" s="82">
        <v>83</v>
      </c>
      <c r="G12" s="83">
        <f>IF(AND(F12&gt;0,E12&gt;0),(E12/F12%)-100,"x  ")</f>
        <v>13.253012048192772</v>
      </c>
      <c r="H12" s="48"/>
    </row>
    <row r="13" spans="1:26" x14ac:dyDescent="0.2">
      <c r="A13" s="54" t="s">
        <v>61</v>
      </c>
      <c r="B13" s="81">
        <f>(B11)+(B12)</f>
        <v>222</v>
      </c>
      <c r="C13" s="82">
        <f>(C11)+(C12)</f>
        <v>138</v>
      </c>
      <c r="D13" s="83">
        <f>IF(AND(C13&gt;0,B13&gt;0),(B13/C13%)-100,"x  ")</f>
        <v>60.869565217391312</v>
      </c>
      <c r="E13" s="81">
        <f>(E11)+(E12)</f>
        <v>892</v>
      </c>
      <c r="F13" s="82">
        <f>(F11)+(F12)</f>
        <v>897</v>
      </c>
      <c r="G13" s="83">
        <f>IF(AND(F13&gt;0,E13&gt;0),(E13/F13%)-100,"x  ")</f>
        <v>-0.55741360089186287</v>
      </c>
      <c r="H13" s="55"/>
    </row>
    <row r="14" spans="1:26" x14ac:dyDescent="0.2">
      <c r="A14" s="54" t="s">
        <v>62</v>
      </c>
      <c r="B14" s="81">
        <v>48</v>
      </c>
      <c r="C14" s="82">
        <v>49</v>
      </c>
      <c r="D14" s="83">
        <f>IF(AND(C14&gt;0,B14&gt;0),(B14/C14%)-100,"x  ")</f>
        <v>-2.0408163265306172</v>
      </c>
      <c r="E14" s="81">
        <v>376</v>
      </c>
      <c r="F14" s="82">
        <v>439</v>
      </c>
      <c r="G14" s="83">
        <f>IF(AND(F14&gt;0,E14&gt;0),(E14/F14%)-100,"x  ")</f>
        <v>-14.350797266514803</v>
      </c>
      <c r="H14" s="56"/>
    </row>
    <row r="15" spans="1:26" x14ac:dyDescent="0.2">
      <c r="A15" s="54" t="s">
        <v>63</v>
      </c>
      <c r="B15" s="81">
        <v>29</v>
      </c>
      <c r="C15" s="82">
        <v>29</v>
      </c>
      <c r="D15" s="83">
        <f>IF(AND(C15&gt;0,B15&gt;0),(B15/C15%)-100,"x  ")</f>
        <v>0</v>
      </c>
      <c r="E15" s="81">
        <v>155</v>
      </c>
      <c r="F15" s="82">
        <v>206</v>
      </c>
      <c r="G15" s="83">
        <f>IF(AND(F15&gt;0,E15&gt;0),(E15/F15%)-100,"x  ")</f>
        <v>-24.757281553398059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4">
        <v>404.04500000000002</v>
      </c>
      <c r="C17" s="84">
        <v>428.32</v>
      </c>
      <c r="D17" s="83">
        <f>IF(AND(C17&gt;0,B17&gt;0),(B17/C17%)-100,"x  ")</f>
        <v>-5.6674915950690945</v>
      </c>
      <c r="E17" s="81">
        <v>2657.9949999999999</v>
      </c>
      <c r="F17" s="82">
        <v>3021.3620000000001</v>
      </c>
      <c r="G17" s="83">
        <f>IF(AND(F17&gt;0,E17&gt;0),(E17/F17%)-100,"x  ")</f>
        <v>-12.026595952421474</v>
      </c>
      <c r="H17" s="48"/>
    </row>
    <row r="18" spans="1:8" hidden="1" x14ac:dyDescent="0.2">
      <c r="A18" s="59" t="s">
        <v>65</v>
      </c>
      <c r="B18" s="84">
        <v>125.28</v>
      </c>
      <c r="C18" s="84">
        <v>87.122</v>
      </c>
      <c r="D18" s="83">
        <f>IF(AND(C18&gt;0,B18&gt;0),(B18/C18%)-100,"x  ")</f>
        <v>43.798351736645174</v>
      </c>
      <c r="E18" s="81">
        <v>588.33299999999997</v>
      </c>
      <c r="F18" s="82">
        <v>560.39800000000002</v>
      </c>
      <c r="G18" s="83">
        <f>IF(AND(F18&gt;0,E18&gt;0),(E18/F18%)-100,"x  ")</f>
        <v>4.9848500529980413</v>
      </c>
      <c r="H18" s="48"/>
    </row>
    <row r="19" spans="1:8" hidden="1" x14ac:dyDescent="0.2">
      <c r="A19" s="59" t="s">
        <v>66</v>
      </c>
      <c r="B19" s="84">
        <v>23.140999999999998</v>
      </c>
      <c r="C19" s="84">
        <v>16.416</v>
      </c>
      <c r="D19" s="83">
        <f>IF(AND(C19&gt;0,B19&gt;0),(B19/C19%)-100,"x  ")</f>
        <v>40.96613060428848</v>
      </c>
      <c r="E19" s="81">
        <v>106.697</v>
      </c>
      <c r="F19" s="82">
        <v>92.055000000000007</v>
      </c>
      <c r="G19" s="83">
        <f>IF(AND(F19&gt;0,E19&gt;0),(E19/F19%)-100,"x  ")</f>
        <v>15.905708543805332</v>
      </c>
      <c r="H19" s="48"/>
    </row>
    <row r="20" spans="1:8" x14ac:dyDescent="0.2">
      <c r="A20" s="59" t="s">
        <v>67</v>
      </c>
      <c r="B20" s="85">
        <f>(B18)+(B19)</f>
        <v>148.42099999999999</v>
      </c>
      <c r="C20" s="85">
        <f>(C18)+(C19)</f>
        <v>103.538</v>
      </c>
      <c r="D20" s="83">
        <f>IF(AND(C20&gt;0,B20&gt;0),(B20/C20%)-100,"x  ")</f>
        <v>43.349301705653971</v>
      </c>
      <c r="E20" s="81">
        <f>(E18)+(E19)</f>
        <v>695.03</v>
      </c>
      <c r="F20" s="82">
        <f>(F18)+(F19)</f>
        <v>652.45299999999997</v>
      </c>
      <c r="G20" s="83">
        <f>IF(AND(F20&gt;0,E20&gt;0),(E20/F20%)-100,"x  ")</f>
        <v>6.5256807770061585</v>
      </c>
      <c r="H20" s="55"/>
    </row>
    <row r="21" spans="1:8" x14ac:dyDescent="0.2">
      <c r="A21" s="59" t="s">
        <v>68</v>
      </c>
      <c r="B21" s="84">
        <v>255.624</v>
      </c>
      <c r="C21" s="84">
        <v>324.78199999999998</v>
      </c>
      <c r="D21" s="83">
        <f>IF(AND(C21&gt;0,B21&gt;0),(B21/C21%)-100,"x  ")</f>
        <v>-21.293667752523234</v>
      </c>
      <c r="E21" s="81">
        <v>1962.9649999999999</v>
      </c>
      <c r="F21" s="82">
        <v>2368.9090000000001</v>
      </c>
      <c r="G21" s="83">
        <f>IF(AND(F21&gt;0,E21&gt;0),(E21/F21%)-100,"x  ")</f>
        <v>-17.136327313543916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4">
        <v>129.44900000000001</v>
      </c>
      <c r="C23" s="84">
        <v>135.911</v>
      </c>
      <c r="D23" s="83">
        <f>IF(AND(C23&gt;0,B23&gt;0),(B23/C23%)-100,"x  ")</f>
        <v>-4.7545820426602603</v>
      </c>
      <c r="E23" s="81">
        <v>798.46</v>
      </c>
      <c r="F23" s="82">
        <v>899.15700000000004</v>
      </c>
      <c r="G23" s="83">
        <f>IF(AND(F23&gt;0,E23&gt;0),(E23/F23%)-100,"x  ")</f>
        <v>-11.199045328012801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4">
        <v>40.381999999999998</v>
      </c>
      <c r="C25" s="84">
        <v>27.373000000000001</v>
      </c>
      <c r="D25" s="83">
        <f>IF(AND(C25&gt;0,B25&gt;0),(B25/C25%)-100,"x  ")</f>
        <v>47.524933328462339</v>
      </c>
      <c r="E25" s="81">
        <v>189.965</v>
      </c>
      <c r="F25" s="82">
        <v>162.85400000000001</v>
      </c>
      <c r="G25" s="83">
        <f>IF(AND(F25&gt;0,E25&gt;0),(E25/F25%)-100,"x  ")</f>
        <v>16.647426529283891</v>
      </c>
      <c r="H25" s="48"/>
    </row>
    <row r="26" spans="1:8" hidden="1" x14ac:dyDescent="0.2">
      <c r="A26" s="59" t="s">
        <v>72</v>
      </c>
      <c r="B26" s="84">
        <v>7.173</v>
      </c>
      <c r="C26" s="84">
        <v>5.5190000000000001</v>
      </c>
      <c r="D26" s="83">
        <f>IF(AND(C26&gt;0,B26&gt;0),(B26/C26%)-100,"x  ")</f>
        <v>29.969197318354759</v>
      </c>
      <c r="E26" s="81">
        <v>34.743000000000002</v>
      </c>
      <c r="F26" s="82">
        <v>29.677</v>
      </c>
      <c r="G26" s="83">
        <f>IF(AND(F26&gt;0,E26&gt;0),(E26/F26%)-100,"x  ")</f>
        <v>17.070458604306381</v>
      </c>
      <c r="H26" s="48"/>
    </row>
    <row r="27" spans="1:8" x14ac:dyDescent="0.2">
      <c r="A27" s="54" t="s">
        <v>61</v>
      </c>
      <c r="B27" s="84">
        <f>(B25)+(B26)</f>
        <v>47.555</v>
      </c>
      <c r="C27" s="84">
        <f>(C25)+(C26)</f>
        <v>32.892000000000003</v>
      </c>
      <c r="D27" s="83">
        <f>IF(AND(C27&gt;0,B27&gt;0),(B27/C27%)-100,"x  ")</f>
        <v>44.579228991852091</v>
      </c>
      <c r="E27" s="81">
        <f>(E25)+(E26)</f>
        <v>224.708</v>
      </c>
      <c r="F27" s="82">
        <f>(F25)+(F26)</f>
        <v>192.53100000000001</v>
      </c>
      <c r="G27" s="83">
        <f>IF(AND(F27&gt;0,E27&gt;0),(E27/F27%)-100,"x  ")</f>
        <v>16.712633290223394</v>
      </c>
      <c r="H27" s="55"/>
    </row>
    <row r="28" spans="1:8" x14ac:dyDescent="0.2">
      <c r="A28" s="54" t="s">
        <v>62</v>
      </c>
      <c r="B28" s="84">
        <v>81.894000000000005</v>
      </c>
      <c r="C28" s="84">
        <v>103.01900000000001</v>
      </c>
      <c r="D28" s="83">
        <f>IF(AND(C28&gt;0,B28&gt;0),(B28/C28%)-100,"x  ")</f>
        <v>-20.50592609130355</v>
      </c>
      <c r="E28" s="81">
        <v>573.75199999999995</v>
      </c>
      <c r="F28" s="82">
        <v>706.62599999999998</v>
      </c>
      <c r="G28" s="83">
        <f>IF(AND(F28&gt;0,E28&gt;0),(E28/F28%)-100,"x  ")</f>
        <v>-18.804006645665467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4">
        <v>893</v>
      </c>
      <c r="C30" s="84">
        <v>892</v>
      </c>
      <c r="D30" s="83">
        <f>IF(AND(C30&gt;0,B30&gt;0),(B30/C30%)-100,"x  ")</f>
        <v>0.11210762331837998</v>
      </c>
      <c r="E30" s="81">
        <v>5967</v>
      </c>
      <c r="F30" s="82">
        <v>6707</v>
      </c>
      <c r="G30" s="83">
        <f>IF(AND(F30&gt;0,E30&gt;0),(E30/F30%)-100,"x  ")</f>
        <v>-11.033248844490828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4">
        <f>B11+(B12*2)</f>
        <v>244</v>
      </c>
      <c r="C34" s="84">
        <f>C11+(C12*2)</f>
        <v>156</v>
      </c>
      <c r="D34" s="83">
        <f>IF(AND(C34&gt;0,B34&gt;0),(B34/C34%)-100,"x  ")</f>
        <v>56.410256410256409</v>
      </c>
      <c r="E34" s="81">
        <f>E11+(E12*2)</f>
        <v>986</v>
      </c>
      <c r="F34" s="82">
        <f>F11+(F12*2)</f>
        <v>980</v>
      </c>
      <c r="G34" s="83">
        <f>IF(AND(F34&gt;0,E34&gt;0),(E34/F34%)-100,"x  ")</f>
        <v>0.61224489795917236</v>
      </c>
      <c r="H34" s="55"/>
    </row>
    <row r="35" spans="1:8" x14ac:dyDescent="0.2">
      <c r="A35" s="66" t="s">
        <v>75</v>
      </c>
      <c r="B35" s="84">
        <f>(B30)-(B34)</f>
        <v>649</v>
      </c>
      <c r="C35" s="84">
        <f>(C30)-(C34)</f>
        <v>736</v>
      </c>
      <c r="D35" s="83">
        <f>IF(AND(C35&gt;0,B35&gt;0),(B35/C35%)-100,"x  ")</f>
        <v>-11.820652173913047</v>
      </c>
      <c r="E35" s="81">
        <f>(E30)-(E34)</f>
        <v>4981</v>
      </c>
      <c r="F35" s="82">
        <f>(F30)-(F34)</f>
        <v>5727</v>
      </c>
      <c r="G35" s="83">
        <f>IF(AND(F35&gt;0,E35&gt;0),(E35/F35%)-100,"x  ")</f>
        <v>-13.026017111925967</v>
      </c>
      <c r="H35" s="56"/>
    </row>
    <row r="36" spans="1:8" x14ac:dyDescent="0.2">
      <c r="A36" s="54" t="s">
        <v>76</v>
      </c>
      <c r="B36" s="84">
        <v>339</v>
      </c>
      <c r="C36" s="84">
        <v>296</v>
      </c>
      <c r="D36" s="83">
        <f>IF(AND(C36&gt;0,B36&gt;0),(B36/C36%)-100,"x  ")</f>
        <v>14.527027027027032</v>
      </c>
      <c r="E36" s="81">
        <v>1797</v>
      </c>
      <c r="F36" s="82">
        <v>2230</v>
      </c>
      <c r="G36" s="83">
        <f>IF(AND(F36&gt;0,E36&gt;0),(E36/F36%)-100,"x  ")</f>
        <v>-19.417040358744401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5">
        <v>78.866</v>
      </c>
      <c r="C38" s="85">
        <v>75.474000000000004</v>
      </c>
      <c r="D38" s="83">
        <f>IF(AND(C38&gt;0,B38&gt;0),(B38/C38%)-100,"x  ")</f>
        <v>4.4942629249807737</v>
      </c>
      <c r="E38" s="81">
        <v>490.84100000000001</v>
      </c>
      <c r="F38" s="82">
        <v>553.04700000000003</v>
      </c>
      <c r="G38" s="83">
        <f>IF(AND(F38&gt;0,E38&gt;0),(E38/F38%)-100,"x  ")</f>
        <v>-11.247868625993817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4">
        <v>26.09</v>
      </c>
      <c r="C40" s="84">
        <v>17.667000000000002</v>
      </c>
      <c r="D40" s="83">
        <f>IF(AND(C40&gt;0,B40&gt;0),(B40/C40%)-100,"x  ")</f>
        <v>47.67645893473707</v>
      </c>
      <c r="E40" s="81">
        <v>114.762</v>
      </c>
      <c r="F40" s="82">
        <v>113.694</v>
      </c>
      <c r="G40" s="83">
        <f>IF(AND(F40&gt;0,E40&gt;0),(E40/F40%)-100,"x  ")</f>
        <v>0.93936355480499856</v>
      </c>
      <c r="H40" s="48"/>
    </row>
    <row r="41" spans="1:8" hidden="1" x14ac:dyDescent="0.2">
      <c r="A41" s="59" t="s">
        <v>72</v>
      </c>
      <c r="B41" s="84">
        <v>4.6079999999999997</v>
      </c>
      <c r="C41" s="84">
        <v>3.3130000000000002</v>
      </c>
      <c r="D41" s="83">
        <f>IF(AND(C41&gt;0,B41&gt;0),(B41/C41%)-100,"x  ")</f>
        <v>39.088439480833074</v>
      </c>
      <c r="E41" s="81">
        <v>20.616</v>
      </c>
      <c r="F41" s="82">
        <v>17.145</v>
      </c>
      <c r="G41" s="83">
        <f>IF(AND(F41&gt;0,E41&gt;0),(E41/F41%)-100,"x  ")</f>
        <v>20.244969378827648</v>
      </c>
      <c r="H41" s="48"/>
    </row>
    <row r="42" spans="1:8" x14ac:dyDescent="0.2">
      <c r="A42" s="54" t="s">
        <v>74</v>
      </c>
      <c r="B42" s="85">
        <f>(B40)+(B41)</f>
        <v>30.698</v>
      </c>
      <c r="C42" s="85">
        <f>(C40)+(C41)</f>
        <v>20.98</v>
      </c>
      <c r="D42" s="83">
        <f>IF(AND(C42&gt;0,B42&gt;0),(B42/C42%)-100,"x  ")</f>
        <v>46.320305052430882</v>
      </c>
      <c r="E42" s="81">
        <f>(E40)+(E41)</f>
        <v>135.37799999999999</v>
      </c>
      <c r="F42" s="82">
        <f>(F40)+(F41)</f>
        <v>130.839</v>
      </c>
      <c r="G42" s="83">
        <f>IF(AND(F42&gt;0,E42&gt;0),(E42/F42%)-100,"x  ")</f>
        <v>3.469149106917655</v>
      </c>
      <c r="H42" s="55"/>
    </row>
    <row r="43" spans="1:8" x14ac:dyDescent="0.2">
      <c r="A43" s="66" t="s">
        <v>75</v>
      </c>
      <c r="B43" s="84">
        <v>48.167999999999999</v>
      </c>
      <c r="C43" s="84">
        <v>54.494</v>
      </c>
      <c r="D43" s="83">
        <f>IF(AND(C43&gt;0,B43&gt;0),(B43/C43%)-100,"x  ")</f>
        <v>-11.608617462472935</v>
      </c>
      <c r="E43" s="81">
        <v>355.46300000000002</v>
      </c>
      <c r="F43" s="82">
        <v>422.20800000000003</v>
      </c>
      <c r="G43" s="83">
        <f>IF(AND(F43&gt;0,E43&gt;0),(E43/F43%)-100,"x  ")</f>
        <v>-15.808558814612695</v>
      </c>
      <c r="H43" s="48"/>
    </row>
    <row r="44" spans="1:8" x14ac:dyDescent="0.2">
      <c r="A44" s="54" t="s">
        <v>76</v>
      </c>
      <c r="B44" s="84">
        <v>29.457000000000001</v>
      </c>
      <c r="C44" s="84">
        <v>27.672000000000001</v>
      </c>
      <c r="D44" s="83">
        <f>IF(AND(C44&gt;0,B44&gt;0),(B44/C44%)-100,"x  ")</f>
        <v>6.4505637467476049</v>
      </c>
      <c r="E44" s="81">
        <v>154.24100000000001</v>
      </c>
      <c r="F44" s="82">
        <v>197.48699999999999</v>
      </c>
      <c r="G44" s="83">
        <f>IF(AND(F44&gt;0,E44&gt;0),(E44/F44%)-100,"x  ")</f>
        <v>-21.898150257991659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5">
        <v>3220</v>
      </c>
      <c r="C46" s="85">
        <v>3182</v>
      </c>
      <c r="D46" s="83">
        <f>IF(AND(C46&gt;0,B46&gt;0),(B46/C46%)-100,"x  ")</f>
        <v>1.1942174732872388</v>
      </c>
      <c r="E46" s="81">
        <v>19380</v>
      </c>
      <c r="F46" s="82">
        <v>22244</v>
      </c>
      <c r="G46" s="83">
        <f>IF(AND(F46&gt;0,E46&gt;0),(E46/F46%)-100,"x  ")</f>
        <v>-12.875382125516992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4">
        <v>1065</v>
      </c>
      <c r="C48" s="84">
        <v>664</v>
      </c>
      <c r="D48" s="83">
        <f>IF(AND(C48&gt;0,B48&gt;0),(B48/C48%)-100,"x  ")</f>
        <v>60.391566265060248</v>
      </c>
      <c r="E48" s="81">
        <v>4573</v>
      </c>
      <c r="F48" s="82">
        <v>4548</v>
      </c>
      <c r="G48" s="83">
        <f>IF(AND(F48&gt;0,E48&gt;0),(E48/F48%)-100,"x  ")</f>
        <v>0.54969217238347312</v>
      </c>
      <c r="H48" s="48"/>
    </row>
    <row r="49" spans="1:8" hidden="1" x14ac:dyDescent="0.2">
      <c r="A49" s="59" t="s">
        <v>72</v>
      </c>
      <c r="B49" s="84">
        <v>190</v>
      </c>
      <c r="C49" s="84">
        <v>131</v>
      </c>
      <c r="D49" s="83">
        <f>IF(AND(C49&gt;0,B49&gt;0),(B49/C49%)-100,"x  ")</f>
        <v>45.038167938931281</v>
      </c>
      <c r="E49" s="81">
        <v>794</v>
      </c>
      <c r="F49" s="82">
        <v>695</v>
      </c>
      <c r="G49" s="83">
        <f>IF(AND(F49&gt;0,E49&gt;0),(E49/F49%)-100,"x  ")</f>
        <v>14.244604316546756</v>
      </c>
      <c r="H49" s="48"/>
    </row>
    <row r="50" spans="1:8" x14ac:dyDescent="0.2">
      <c r="A50" s="54" t="s">
        <v>74</v>
      </c>
      <c r="B50" s="84">
        <f>(B48)+(B49)</f>
        <v>1255</v>
      </c>
      <c r="C50" s="84">
        <f>(C48)+(C49)</f>
        <v>795</v>
      </c>
      <c r="D50" s="83">
        <f>IF(AND(C50&gt;0,B50&gt;0),(B50/C50%)-100,"x  ")</f>
        <v>57.861635220125777</v>
      </c>
      <c r="E50" s="81">
        <f>(E48)+(E49)</f>
        <v>5367</v>
      </c>
      <c r="F50" s="82">
        <f>(F48)+(F49)</f>
        <v>5243</v>
      </c>
      <c r="G50" s="83">
        <f>IF(AND(F50&gt;0,E50&gt;0),(E50/F50%)-100,"x  ")</f>
        <v>2.3650581728018381</v>
      </c>
      <c r="H50" s="55"/>
    </row>
    <row r="51" spans="1:8" x14ac:dyDescent="0.2">
      <c r="A51" s="66" t="s">
        <v>75</v>
      </c>
      <c r="B51" s="84">
        <v>1965</v>
      </c>
      <c r="C51" s="84">
        <v>2387</v>
      </c>
      <c r="D51" s="83">
        <f>IF(AND(C51&gt;0,B51&gt;0),(B51/C51%)-100,"x  ")</f>
        <v>-17.679095098449935</v>
      </c>
      <c r="E51" s="81">
        <v>14013</v>
      </c>
      <c r="F51" s="82">
        <v>17001</v>
      </c>
      <c r="G51" s="83">
        <f>IF(AND(F51&gt;0,E51&gt;0),(E51/F51%)-100,"x  ")</f>
        <v>-17.575436739015345</v>
      </c>
      <c r="H51" s="48"/>
    </row>
    <row r="52" spans="1:8" x14ac:dyDescent="0.2">
      <c r="A52" s="67" t="s">
        <v>76</v>
      </c>
      <c r="B52" s="86">
        <v>1089</v>
      </c>
      <c r="C52" s="86">
        <v>1198</v>
      </c>
      <c r="D52" s="87">
        <f>IF(AND(C52&gt;0,B52&gt;0),(B52/C52%)-100,"x  ")</f>
        <v>-9.0984974958263791</v>
      </c>
      <c r="E52" s="88">
        <v>5442</v>
      </c>
      <c r="F52" s="89">
        <v>7343</v>
      </c>
      <c r="G52" s="87">
        <f>IF(AND(F52&gt;0,E52&gt;0),(E52/F52%)-100,"x  ")</f>
        <v>-25.888601389078033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0" t="s">
        <v>82</v>
      </c>
      <c r="M2" s="90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270</v>
      </c>
      <c r="C7" s="75">
        <v>199</v>
      </c>
      <c r="D7" s="75">
        <v>202</v>
      </c>
      <c r="E7" s="75">
        <v>345</v>
      </c>
      <c r="F7" s="75">
        <v>165</v>
      </c>
      <c r="G7" s="75">
        <v>123</v>
      </c>
      <c r="H7" s="75">
        <v>134</v>
      </c>
      <c r="I7" s="75">
        <v>236</v>
      </c>
      <c r="J7" s="75">
        <v>183</v>
      </c>
      <c r="K7" s="75">
        <v>163</v>
      </c>
      <c r="L7" s="75">
        <v>258</v>
      </c>
      <c r="M7" s="76">
        <v>269</v>
      </c>
      <c r="N7" s="75">
        <v>359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1157</v>
      </c>
      <c r="C11" s="75">
        <v>1128</v>
      </c>
      <c r="D11" s="75">
        <v>860</v>
      </c>
      <c r="E11" s="75">
        <v>1498</v>
      </c>
      <c r="F11" s="75">
        <v>914</v>
      </c>
      <c r="G11" s="75">
        <v>289</v>
      </c>
      <c r="H11" s="75">
        <v>367</v>
      </c>
      <c r="I11" s="75">
        <v>651</v>
      </c>
      <c r="J11" s="75">
        <v>827</v>
      </c>
      <c r="K11" s="75">
        <v>398</v>
      </c>
      <c r="L11" s="75">
        <v>1387</v>
      </c>
      <c r="M11" s="76">
        <v>939</v>
      </c>
      <c r="N11" s="75">
        <v>966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09/15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2015-12-10T12:22:35Z</cp:lastPrinted>
  <dcterms:created xsi:type="dcterms:W3CDTF">2014-04-03T08:37:47Z</dcterms:created>
  <dcterms:modified xsi:type="dcterms:W3CDTF">2015-12-10T12:53:16Z</dcterms:modified>
  <cp:category>LIS-Bericht</cp:category>
</cp:coreProperties>
</file>