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F35" i="5"/>
  <c r="F34" i="5"/>
  <c r="E34" i="5"/>
  <c r="E35" i="5" s="1"/>
  <c r="D34" i="5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31" i="4"/>
  <c r="B31" i="4"/>
  <c r="H30" i="4"/>
  <c r="H31" i="4" s="1"/>
  <c r="F30" i="4"/>
  <c r="F31" i="4" s="1"/>
  <c r="E30" i="4"/>
  <c r="G30" i="4" s="1"/>
  <c r="D30" i="4"/>
  <c r="D31" i="4" s="1"/>
  <c r="C30" i="4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G20" i="5"/>
  <c r="G27" i="5"/>
  <c r="G50" i="5"/>
  <c r="D20" i="5"/>
  <c r="D50" i="5"/>
  <c r="D27" i="5"/>
  <c r="G34" i="5"/>
  <c r="D35" i="5"/>
  <c r="G13" i="5"/>
  <c r="G42" i="5"/>
  <c r="G35" i="5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<sst xmlns="http://schemas.openxmlformats.org/spreadsheetml/2006/main" count="155" uniqueCount="132">
  <si>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</si>
  <si>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</si>
  <si>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</si>
  <si>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</si>
  <si>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</si>
  <si>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</si>
  <si>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</si>
  <si>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</si>
  <si>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</si>
  <si>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</si>
  <si>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</si>
  <si>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</si>
  <si>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</si>
  <si>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</si>
  <si>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</si>
  <si>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</si>
  <si>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</si>
  <si>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</si>
  <si>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</si>
  <si>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</si>
  <si>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</si>
  <si>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</si>
  <si>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</si>
  <si>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</si>
  <si>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</si>
  <si>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</si>
  <si>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</si>
  <si>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</si>
  <si>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</si>
  <si>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</si>
  <si>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</si>
  <si>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</si>
  <si>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</si>
  <si>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</si>
  <si>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</si>
  <si>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</si>
  <si>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</si>
  <si>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</si>
  <si>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</si>
  <si>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</si>
  <si>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</si>
  <si>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</si>
  <si>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</si>
  <si>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</si>
  <si>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</si>
  <si>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</si>
  <si>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</si>
  <si>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</si>
  <si>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</si>
  <si>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</si>
  <si>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</si>
  <si>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</si>
  <si>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</si>
  <si>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</si>
  <si>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</si>
  <si>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</si>
  <si>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</si>
  <si>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</si>
  <si>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</si>
  <si>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</si>
  <si>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</si>
  <si>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</si>
  <si>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</si>
  <si>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</si>
  <si>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</si>
  <si>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</si>
  <si>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</si>
  <si>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</si>
  <si>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</si>
  <si>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</si>
  <si>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</si>
  <si>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</si>
  <si>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</si>
  <si>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</si>
  <si>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</si>
  <si>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</si>
  <si>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</si>
  <si>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</si>
  <si>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</si>
  <si>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</si>
  <si>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</si>
  <si>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</si>
  <si>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</si>
  <si>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</si>
  <si>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</si>
  <si>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</si>
  <si>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</si>
  <si>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</si>
  <si>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</si>
  <si>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</si>
  <si>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</si>
  <si>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</si>
  <si>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</si>
  <si>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</si>
  <si>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</si>
  <si>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</si>
  <si>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</si>
  <si>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</si>
  <si>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</si>
  <si>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</si>
  <si>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</si>
  <si>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</si>
  <si>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</si>
  <si>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</si>
  <si>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</si>
  <si>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05/17 SH</t>
  </si>
  <si>
    <t>im Mai 2017</t>
  </si>
  <si>
    <t>1. Baugenehmigungen1 im Wohn- und Nichtwohnbau in Schleswig-Holstein im Mai 2017</t>
  </si>
  <si>
    <t>Januar bis Mai 2017</t>
  </si>
  <si>
    <t>Januar bis Mai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</si>
  <si>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2017</t>
    </r>
  </si>
  <si>
    <t>Mai 
2017</t>
  </si>
  <si>
    <t>Mai 
2016</t>
  </si>
  <si>
    <t xml:space="preserve">Januar bis Mai </t>
  </si>
  <si>
    <t>Stand: Mai 2017</t>
  </si>
  <si>
    <t>Baugenehmigungen für Wohngebäude insgesamt 
ab Mai 2017</t>
  </si>
  <si>
    <t>Mai 2017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</si>
  <si>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</si>
  <si>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</si>
  <si>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</si>
  <si>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</si>
  <si>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</si>
  <si>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</si>
  <si>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</si>
  <si>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</si>
  <si>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</si>
  <si>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</si>
  <si>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</si>
  <si>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</si>
  <si>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2017</t>
  </si>
  <si>
    <t xml:space="preserve">© Statistisches Amt für Hamburg und Schleswig-Holstein, Hamburg 2017 
Auszugsweise Vervielfältigung und Verbreitung mit Quellenangabe gestattet.         </t>
  </si>
  <si>
    <t>Herausgegeben am: 5.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</si>
</sst>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754</c:v>
                </c:pt>
                <c:pt idx="1">
                  <c:v>963</c:v>
                </c:pt>
                <c:pt idx="2">
                  <c:v>884</c:v>
                </c:pt>
                <c:pt idx="3">
                  <c:v>589</c:v>
                </c:pt>
                <c:pt idx="4">
                  <c:v>664</c:v>
                </c:pt>
                <c:pt idx="5">
                  <c:v>664</c:v>
                </c:pt>
                <c:pt idx="6">
                  <c:v>656</c:v>
                </c:pt>
                <c:pt idx="7">
                  <c:v>883</c:v>
                </c:pt>
                <c:pt idx="8">
                  <c:v>585</c:v>
                </c:pt>
                <c:pt idx="9">
                  <c:v>529</c:v>
                </c:pt>
                <c:pt idx="10">
                  <c:v>639</c:v>
                </c:pt>
                <c:pt idx="11">
                  <c:v>696</c:v>
                </c:pt>
                <c:pt idx="12">
                  <c:v>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1122</c:v>
                </c:pt>
                <c:pt idx="1">
                  <c:v>1653</c:v>
                </c:pt>
                <c:pt idx="2">
                  <c:v>1531</c:v>
                </c:pt>
                <c:pt idx="3">
                  <c:v>806</c:v>
                </c:pt>
                <c:pt idx="4">
                  <c:v>1114</c:v>
                </c:pt>
                <c:pt idx="5">
                  <c:v>1299</c:v>
                </c:pt>
                <c:pt idx="6">
                  <c:v>1260</c:v>
                </c:pt>
                <c:pt idx="7">
                  <c:v>1701</c:v>
                </c:pt>
                <c:pt idx="8">
                  <c:v>1399</c:v>
                </c:pt>
                <c:pt idx="9">
                  <c:v>1090</c:v>
                </c:pt>
                <c:pt idx="10">
                  <c:v>771</c:v>
                </c:pt>
                <c:pt idx="11">
                  <c:v>880</c:v>
                </c:pt>
                <c:pt idx="12">
                  <c:v>1135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2944"/>
        <c:axId val="95124480"/>
      </c:lineChart>
      <c:catAx>
        <c:axId val="95122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24480"/>
        <c:crosses val="autoZero"/>
        <c:auto val="1"/>
        <c:lblAlgn val="ctr"/>
        <c:lblOffset val="100"/>
        <c:noMultiLvlLbl val="0"/>
      </c:catAx>
      <c:valAx>
        <c:axId val="951244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229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130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15</v>
      </c>
      <c r="C8" s="81">
        <v>3</v>
      </c>
      <c r="D8" s="81">
        <v>45</v>
      </c>
      <c r="E8" s="81">
        <v>6</v>
      </c>
      <c r="F8" s="81">
        <v>0</v>
      </c>
      <c r="G8" s="81">
        <f>E8+F8</f>
        <v>6</v>
      </c>
      <c r="H8" s="81">
        <v>39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22</v>
      </c>
      <c r="C9" s="81">
        <v>4</v>
      </c>
      <c r="D9" s="81">
        <v>42</v>
      </c>
      <c r="E9" s="81">
        <v>9</v>
      </c>
      <c r="F9" s="81">
        <v>0</v>
      </c>
      <c r="G9" s="81">
        <f>E9+F9</f>
        <v>9</v>
      </c>
      <c r="H9" s="81">
        <v>25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29</v>
      </c>
      <c r="C10" s="81">
        <v>13</v>
      </c>
      <c r="D10" s="81">
        <v>35</v>
      </c>
      <c r="E10" s="81">
        <v>5</v>
      </c>
      <c r="F10" s="81">
        <v>0</v>
      </c>
      <c r="G10" s="81">
        <f>E10+F10</f>
        <v>5</v>
      </c>
      <c r="H10" s="81">
        <v>41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13</v>
      </c>
      <c r="C11" s="81">
        <v>5</v>
      </c>
      <c r="D11" s="81">
        <v>60</v>
      </c>
      <c r="E11" s="81">
        <v>7</v>
      </c>
      <c r="F11" s="81">
        <v>2</v>
      </c>
      <c r="G11" s="81">
        <f>E11+F11</f>
        <v>9</v>
      </c>
      <c r="H11" s="81">
        <v>44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26</v>
      </c>
      <c r="C13" s="81">
        <v>7</v>
      </c>
      <c r="D13" s="81">
        <v>25</v>
      </c>
      <c r="E13" s="81">
        <v>14</v>
      </c>
      <c r="F13" s="81">
        <v>0</v>
      </c>
      <c r="G13" s="81">
        <f t="shared" ref="G13:G23" si="0">E13+F13</f>
        <v>14</v>
      </c>
      <c r="H13" s="81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81</v>
      </c>
      <c r="C14" s="81">
        <v>18</v>
      </c>
      <c r="D14" s="81">
        <v>135</v>
      </c>
      <c r="E14" s="81">
        <v>49</v>
      </c>
      <c r="F14" s="81">
        <v>16</v>
      </c>
      <c r="G14" s="81">
        <f t="shared" si="0"/>
        <v>65</v>
      </c>
      <c r="H14" s="81">
        <v>54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57</v>
      </c>
      <c r="C15" s="81">
        <v>22</v>
      </c>
      <c r="D15" s="81">
        <v>75</v>
      </c>
      <c r="E15" s="81">
        <v>27</v>
      </c>
      <c r="F15" s="81">
        <v>12</v>
      </c>
      <c r="G15" s="81">
        <f t="shared" si="0"/>
        <v>39</v>
      </c>
      <c r="H15" s="81">
        <v>26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70</v>
      </c>
      <c r="C16" s="81">
        <v>10</v>
      </c>
      <c r="D16" s="81">
        <v>113</v>
      </c>
      <c r="E16" s="81">
        <v>49</v>
      </c>
      <c r="F16" s="81">
        <v>12</v>
      </c>
      <c r="G16" s="81">
        <f t="shared" si="0"/>
        <v>61</v>
      </c>
      <c r="H16" s="81">
        <v>50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83</v>
      </c>
      <c r="C17" s="81">
        <v>7</v>
      </c>
      <c r="D17" s="81">
        <v>91</v>
      </c>
      <c r="E17" s="81">
        <v>54</v>
      </c>
      <c r="F17" s="81">
        <v>8</v>
      </c>
      <c r="G17" s="81">
        <f t="shared" si="0"/>
        <v>62</v>
      </c>
      <c r="H17" s="81">
        <v>13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33</v>
      </c>
      <c r="C18" s="81">
        <v>4</v>
      </c>
      <c r="D18" s="81">
        <v>32</v>
      </c>
      <c r="E18" s="81">
        <v>29</v>
      </c>
      <c r="F18" s="81">
        <v>0</v>
      </c>
      <c r="G18" s="81">
        <f t="shared" si="0"/>
        <v>29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72</v>
      </c>
      <c r="C19" s="81">
        <v>25</v>
      </c>
      <c r="D19" s="81">
        <v>84</v>
      </c>
      <c r="E19" s="81">
        <v>35</v>
      </c>
      <c r="F19" s="81">
        <v>8</v>
      </c>
      <c r="G19" s="81">
        <f t="shared" si="0"/>
        <v>43</v>
      </c>
      <c r="H19" s="81">
        <v>31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81</v>
      </c>
      <c r="C20" s="81">
        <v>14</v>
      </c>
      <c r="D20" s="81">
        <v>81</v>
      </c>
      <c r="E20" s="81">
        <v>59</v>
      </c>
      <c r="F20" s="81">
        <v>16</v>
      </c>
      <c r="G20" s="81">
        <f t="shared" si="0"/>
        <v>75</v>
      </c>
      <c r="H20" s="81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91</v>
      </c>
      <c r="C21" s="81">
        <v>9</v>
      </c>
      <c r="D21" s="81">
        <v>129</v>
      </c>
      <c r="E21" s="81">
        <v>71</v>
      </c>
      <c r="F21" s="81">
        <v>6</v>
      </c>
      <c r="G21" s="81">
        <f t="shared" si="0"/>
        <v>77</v>
      </c>
      <c r="H21" s="81">
        <v>46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89</v>
      </c>
      <c r="C22" s="81">
        <v>12</v>
      </c>
      <c r="D22" s="81">
        <v>68</v>
      </c>
      <c r="E22" s="81">
        <v>55</v>
      </c>
      <c r="F22" s="81">
        <v>2</v>
      </c>
      <c r="G22" s="81">
        <f t="shared" si="0"/>
        <v>57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91</v>
      </c>
      <c r="C23" s="81">
        <v>15</v>
      </c>
      <c r="D23" s="81">
        <v>120</v>
      </c>
      <c r="E23" s="81">
        <v>49</v>
      </c>
      <c r="F23" s="81">
        <v>12</v>
      </c>
      <c r="G23" s="81">
        <f t="shared" si="0"/>
        <v>61</v>
      </c>
      <c r="H23" s="81">
        <v>51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853</v>
      </c>
      <c r="C25" s="81">
        <v>168</v>
      </c>
      <c r="D25" s="81">
        <v>1135</v>
      </c>
      <c r="E25" s="81">
        <v>518</v>
      </c>
      <c r="F25" s="81">
        <v>94</v>
      </c>
      <c r="G25" s="81">
        <f>E25+F25</f>
        <v>612</v>
      </c>
      <c r="H25" s="81">
        <v>429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3302</v>
      </c>
      <c r="C27" s="81">
        <v>597</v>
      </c>
      <c r="D27" s="81">
        <v>5275</v>
      </c>
      <c r="E27" s="81">
        <v>1928</v>
      </c>
      <c r="F27" s="81">
        <v>398</v>
      </c>
      <c r="G27" s="81">
        <f>E27+F27</f>
        <v>2326</v>
      </c>
      <c r="H27" s="81">
        <v>2443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3907</v>
      </c>
      <c r="C29" s="81">
        <v>753</v>
      </c>
      <c r="D29" s="81">
        <v>6860</v>
      </c>
      <c r="E29" s="81">
        <v>2224</v>
      </c>
      <c r="F29" s="81">
        <v>530</v>
      </c>
      <c r="G29" s="81">
        <f>E29+F29</f>
        <v>2754</v>
      </c>
      <c r="H29" s="81">
        <v>3388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-605</v>
      </c>
      <c r="C30" s="81">
        <f>(C27)-(C29)</f>
        <v>-156</v>
      </c>
      <c r="D30" s="81">
        <f>(D27)-(D29)</f>
        <v>-1585</v>
      </c>
      <c r="E30" s="81">
        <f>(E27)-(E29)</f>
        <v>-296</v>
      </c>
      <c r="F30" s="81">
        <f>(F27)-(F29)</f>
        <v>-132</v>
      </c>
      <c r="G30" s="81">
        <f>E30+F30</f>
        <v>-428</v>
      </c>
      <c r="H30" s="81">
        <f>(H27)-(H29)</f>
        <v>-945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-15.485026874840029</v>
      </c>
      <c r="C31" s="82">
        <f t="shared" si="1"/>
        <v>-20.717131474103585</v>
      </c>
      <c r="D31" s="82">
        <f t="shared" si="1"/>
        <v>-23.104956268221574</v>
      </c>
      <c r="E31" s="82">
        <f t="shared" si="1"/>
        <v>-13.309352517985612</v>
      </c>
      <c r="F31" s="82">
        <f t="shared" si="1"/>
        <v>-24.90566037735849</v>
      </c>
      <c r="G31" s="82">
        <f t="shared" si="1"/>
        <v>-15.541031227305737</v>
      </c>
      <c r="H31" s="82">
        <f t="shared" si="1"/>
        <v>-27.892561983471076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616</v>
      </c>
      <c r="C9" s="84">
        <v>524</v>
      </c>
      <c r="D9" s="85">
        <f>IF(AND(C9&gt;0,B9&gt;0),(B9/C9%)-100,"x  ")</f>
        <v>17.557251908396935</v>
      </c>
      <c r="E9" s="83">
        <v>2433</v>
      </c>
      <c r="F9" s="84">
        <v>2880</v>
      </c>
      <c r="G9" s="85">
        <f>IF(AND(F9&gt;0,E9&gt;0),(E9/F9%)-100,"x  ")</f>
        <v>-15.520833333333329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518</v>
      </c>
      <c r="C11" s="84">
        <v>430</v>
      </c>
      <c r="D11" s="85">
        <f>IF(AND(C11&gt;0,B11&gt;0),(B11/C11%)-100,"x  ")</f>
        <v>20.465116279069775</v>
      </c>
      <c r="E11" s="83">
        <v>1928</v>
      </c>
      <c r="F11" s="84">
        <v>2224</v>
      </c>
      <c r="G11" s="85">
        <f>IF(AND(F11&gt;0,E11&gt;0),(E11/F11%)-100,"x  ")</f>
        <v>-13.309352517985602</v>
      </c>
      <c r="H11" s="49"/>
    </row>
    <row r="12" spans="1:26" hidden="1" x14ac:dyDescent="0.2">
      <c r="A12" s="55" t="s">
        <v>77</v>
      </c>
      <c r="B12" s="83">
        <v>47</v>
      </c>
      <c r="C12" s="84">
        <v>37</v>
      </c>
      <c r="D12" s="85">
        <f>IF(AND(C12&gt;0,B12&gt;0),(B12/C12%)-100,"x  ")</f>
        <v>27.027027027027032</v>
      </c>
      <c r="E12" s="83">
        <v>199</v>
      </c>
      <c r="F12" s="84">
        <v>265</v>
      </c>
      <c r="G12" s="85">
        <f>IF(AND(F12&gt;0,E12&gt;0),(E12/F12%)-100,"x  ")</f>
        <v>-24.905660377358487</v>
      </c>
      <c r="H12" s="49"/>
    </row>
    <row r="13" spans="1:26" x14ac:dyDescent="0.2">
      <c r="A13" s="55" t="s">
        <v>78</v>
      </c>
      <c r="B13" s="83">
        <f>(B11)+(B12)</f>
        <v>565</v>
      </c>
      <c r="C13" s="84">
        <f>(C11)+(C12)</f>
        <v>467</v>
      </c>
      <c r="D13" s="85">
        <f>IF(AND(C13&gt;0,B13&gt;0),(B13/C13%)-100,"x  ")</f>
        <v>20.985010706638121</v>
      </c>
      <c r="E13" s="83">
        <f>(E11)+(E12)</f>
        <v>2127</v>
      </c>
      <c r="F13" s="84">
        <f>(F11)+(F12)</f>
        <v>2489</v>
      </c>
      <c r="G13" s="85">
        <f>IF(AND(F13&gt;0,E13&gt;0),(E13/F13%)-100,"x  ")</f>
        <v>-14.543993571715546</v>
      </c>
      <c r="H13" s="56"/>
    </row>
    <row r="14" spans="1:26" x14ac:dyDescent="0.2">
      <c r="A14" s="55" t="s">
        <v>79</v>
      </c>
      <c r="B14" s="83">
        <v>51</v>
      </c>
      <c r="C14" s="84">
        <v>57</v>
      </c>
      <c r="D14" s="85">
        <f>IF(AND(C14&gt;0,B14&gt;0),(B14/C14%)-100,"x  ")</f>
        <v>-10.526315789473671</v>
      </c>
      <c r="E14" s="83">
        <v>306</v>
      </c>
      <c r="F14" s="84">
        <v>391</v>
      </c>
      <c r="G14" s="85">
        <f>IF(AND(F14&gt;0,E14&gt;0),(E14/F14%)-100,"x  ")</f>
        <v>-21.739130434782609</v>
      </c>
      <c r="H14" s="57"/>
    </row>
    <row r="15" spans="1:26" x14ac:dyDescent="0.2">
      <c r="A15" s="55" t="s">
        <v>80</v>
      </c>
      <c r="B15" s="83">
        <v>26</v>
      </c>
      <c r="C15" s="84">
        <v>25</v>
      </c>
      <c r="D15" s="85">
        <f>IF(AND(C15&gt;0,B15&gt;0),(B15/C15%)-100,"x  ")</f>
        <v>4</v>
      </c>
      <c r="E15" s="83">
        <v>191</v>
      </c>
      <c r="F15" s="84">
        <v>173</v>
      </c>
      <c r="G15" s="85">
        <f>IF(AND(F15&gt;0,E15&gt;0),(E15/F15%)-100,"x  ")</f>
        <v>10.404624277456648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557.85</v>
      </c>
      <c r="C17" s="86">
        <v>524.11</v>
      </c>
      <c r="D17" s="85">
        <f>IF(AND(C17&gt;0,B17&gt;0),(B17/C17%)-100,"x  ")</f>
        <v>6.4375798973497922</v>
      </c>
      <c r="E17" s="83">
        <v>2363.3780000000002</v>
      </c>
      <c r="F17" s="84">
        <v>3133.337</v>
      </c>
      <c r="G17" s="85">
        <f>IF(AND(F17&gt;0,E17&gt;0),(E17/F17%)-100,"x  ")</f>
        <v>-24.573130818676688</v>
      </c>
      <c r="H17" s="49"/>
    </row>
    <row r="18" spans="1:8" hidden="1" x14ac:dyDescent="0.2">
      <c r="A18" s="60" t="s">
        <v>82</v>
      </c>
      <c r="B18" s="86">
        <v>339.71300000000002</v>
      </c>
      <c r="C18" s="86">
        <v>288.24200000000002</v>
      </c>
      <c r="D18" s="85">
        <f>IF(AND(C18&gt;0,B18&gt;0),(B18/C18%)-100,"x  ")</f>
        <v>17.856870268732521</v>
      </c>
      <c r="E18" s="83">
        <v>1295.115</v>
      </c>
      <c r="F18" s="84">
        <v>1532.931</v>
      </c>
      <c r="G18" s="85">
        <f>IF(AND(F18&gt;0,E18&gt;0),(E18/F18%)-100,"x  ")</f>
        <v>-15.513809819228655</v>
      </c>
      <c r="H18" s="49"/>
    </row>
    <row r="19" spans="1:8" hidden="1" x14ac:dyDescent="0.2">
      <c r="A19" s="60" t="s">
        <v>83</v>
      </c>
      <c r="B19" s="86">
        <v>44.396000000000001</v>
      </c>
      <c r="C19" s="86">
        <v>38.462000000000003</v>
      </c>
      <c r="D19" s="85">
        <f>IF(AND(C19&gt;0,B19&gt;0),(B19/C19%)-100,"x  ")</f>
        <v>15.428214861421665</v>
      </c>
      <c r="E19" s="83">
        <v>190.1</v>
      </c>
      <c r="F19" s="84">
        <v>265.63299999999998</v>
      </c>
      <c r="G19" s="85">
        <f>IF(AND(F19&gt;0,E19&gt;0),(E19/F19%)-100,"x  ")</f>
        <v>-28.435096542974705</v>
      </c>
      <c r="H19" s="49"/>
    </row>
    <row r="20" spans="1:8" x14ac:dyDescent="0.2">
      <c r="A20" s="60" t="s">
        <v>84</v>
      </c>
      <c r="B20" s="87">
        <f>(B18)+(B19)</f>
        <v>384.10900000000004</v>
      </c>
      <c r="C20" s="87">
        <f>(C18)+(C19)</f>
        <v>326.70400000000001</v>
      </c>
      <c r="D20" s="85">
        <f>IF(AND(C20&gt;0,B20&gt;0),(B20/C20%)-100,"x  ")</f>
        <v>17.570951074979192</v>
      </c>
      <c r="E20" s="83">
        <f>(E18)+(E19)</f>
        <v>1485.2149999999999</v>
      </c>
      <c r="F20" s="84">
        <f>(F18)+(F19)</f>
        <v>1798.5640000000001</v>
      </c>
      <c r="G20" s="85">
        <f>IF(AND(F20&gt;0,E20&gt;0),(E20/F20%)-100,"x  ")</f>
        <v>-17.422176803271952</v>
      </c>
      <c r="H20" s="56"/>
    </row>
    <row r="21" spans="1:8" x14ac:dyDescent="0.2">
      <c r="A21" s="60" t="s">
        <v>85</v>
      </c>
      <c r="B21" s="86">
        <v>173.74100000000001</v>
      </c>
      <c r="C21" s="86">
        <v>197.40600000000001</v>
      </c>
      <c r="D21" s="85">
        <f>IF(AND(C21&gt;0,B21&gt;0),(B21/C21%)-100,"x  ")</f>
        <v>-11.987984154483655</v>
      </c>
      <c r="E21" s="83">
        <v>878.16300000000001</v>
      </c>
      <c r="F21" s="84">
        <v>1334.7729999999999</v>
      </c>
      <c r="G21" s="85">
        <f>IF(AND(F21&gt;0,E21&gt;0),(E21/F21%)-100,"x  ")</f>
        <v>-34.208813034126393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168.31399999999999</v>
      </c>
      <c r="C23" s="86">
        <v>152.77600000000001</v>
      </c>
      <c r="D23" s="85">
        <f>IF(AND(C23&gt;0,B23&gt;0),(B23/C23%)-100,"x  ")</f>
        <v>10.170445619730842</v>
      </c>
      <c r="E23" s="83">
        <v>726.38499999999999</v>
      </c>
      <c r="F23" s="84">
        <v>894.30700000000002</v>
      </c>
      <c r="G23" s="85">
        <f>IF(AND(F23&gt;0,E23&gt;0),(E23/F23%)-100,"x  ")</f>
        <v>-18.776773524080667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101.19499999999999</v>
      </c>
      <c r="C25" s="86">
        <v>80.468000000000004</v>
      </c>
      <c r="D25" s="85">
        <f>IF(AND(C25&gt;0,B25&gt;0),(B25/C25%)-100,"x  ")</f>
        <v>25.758065317890328</v>
      </c>
      <c r="E25" s="83">
        <v>378.875</v>
      </c>
      <c r="F25" s="84">
        <v>423.077</v>
      </c>
      <c r="G25" s="85">
        <f>IF(AND(F25&gt;0,E25&gt;0),(E25/F25%)-100,"x  ")</f>
        <v>-10.447743554955707</v>
      </c>
      <c r="H25" s="49"/>
    </row>
    <row r="26" spans="1:8" hidden="1" x14ac:dyDescent="0.2">
      <c r="A26" s="60" t="s">
        <v>89</v>
      </c>
      <c r="B26" s="86">
        <v>11.717000000000001</v>
      </c>
      <c r="C26" s="86">
        <v>11.465999999999999</v>
      </c>
      <c r="D26" s="85">
        <f>IF(AND(C26&gt;0,B26&gt;0),(B26/C26%)-100,"x  ")</f>
        <v>2.1890807605093414</v>
      </c>
      <c r="E26" s="83">
        <v>57.993000000000002</v>
      </c>
      <c r="F26" s="84">
        <v>74.281999999999996</v>
      </c>
      <c r="G26" s="85">
        <f>IF(AND(F26&gt;0,E26&gt;0),(E26/F26%)-100,"x  ")</f>
        <v>-21.928596429821482</v>
      </c>
      <c r="H26" s="49"/>
    </row>
    <row r="27" spans="1:8" x14ac:dyDescent="0.2">
      <c r="A27" s="55" t="s">
        <v>78</v>
      </c>
      <c r="B27" s="86">
        <f>(B25)+(B26)</f>
        <v>112.91199999999999</v>
      </c>
      <c r="C27" s="86">
        <f>(C25)+(C26)</f>
        <v>91.933999999999997</v>
      </c>
      <c r="D27" s="85">
        <f>IF(AND(C27&gt;0,B27&gt;0),(B27/C27%)-100,"x  ")</f>
        <v>22.818543737898921</v>
      </c>
      <c r="E27" s="83">
        <f>(E25)+(E26)</f>
        <v>436.86799999999999</v>
      </c>
      <c r="F27" s="84">
        <f>(F25)+(F26)</f>
        <v>497.35899999999998</v>
      </c>
      <c r="G27" s="85">
        <f>IF(AND(F27&gt;0,E27&gt;0),(E27/F27%)-100,"x  ")</f>
        <v>-12.162442018742993</v>
      </c>
      <c r="H27" s="56"/>
    </row>
    <row r="28" spans="1:8" x14ac:dyDescent="0.2">
      <c r="A28" s="55" t="s">
        <v>79</v>
      </c>
      <c r="B28" s="86">
        <v>55.402000000000001</v>
      </c>
      <c r="C28" s="86">
        <v>60.841999999999999</v>
      </c>
      <c r="D28" s="85">
        <f>IF(AND(C28&gt;0,B28&gt;0),(B28/C28%)-100,"x  ")</f>
        <v>-8.9411919397784345</v>
      </c>
      <c r="E28" s="83">
        <v>289.517</v>
      </c>
      <c r="F28" s="84">
        <v>396.94799999999998</v>
      </c>
      <c r="G28" s="85">
        <f>IF(AND(F28&gt;0,E28&gt;0),(E28/F28%)-100,"x  ")</f>
        <v>-27.064250229249168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1041</v>
      </c>
      <c r="C30" s="86">
        <v>972</v>
      </c>
      <c r="D30" s="85">
        <f>IF(AND(C30&gt;0,B30&gt;0),(B30/C30%)-100,"x  ")</f>
        <v>7.0987654320987588</v>
      </c>
      <c r="E30" s="83">
        <v>4769</v>
      </c>
      <c r="F30" s="84">
        <v>6142</v>
      </c>
      <c r="G30" s="85">
        <f>IF(AND(F30&gt;0,E30&gt;0),(E30/F30%)-100,"x  ")</f>
        <v>-22.354281992836206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612</v>
      </c>
      <c r="C34" s="86">
        <f>C11+(C12*2)</f>
        <v>504</v>
      </c>
      <c r="D34" s="85">
        <f>IF(AND(C34&gt;0,B34&gt;0),(B34/C34%)-100,"x  ")</f>
        <v>21.428571428571431</v>
      </c>
      <c r="E34" s="83">
        <f>E11+(E12*2)</f>
        <v>2326</v>
      </c>
      <c r="F34" s="84">
        <f>F11+(F12*2)</f>
        <v>2754</v>
      </c>
      <c r="G34" s="85">
        <f>IF(AND(F34&gt;0,E34&gt;0),(E34/F34%)-100,"x  ")</f>
        <v>-15.541031227305737</v>
      </c>
      <c r="H34" s="56"/>
    </row>
    <row r="35" spans="1:8" x14ac:dyDescent="0.2">
      <c r="A35" s="67" t="s">
        <v>92</v>
      </c>
      <c r="B35" s="86">
        <f>(B30)-(B34)</f>
        <v>429</v>
      </c>
      <c r="C35" s="86">
        <f>(C30)-(C34)</f>
        <v>468</v>
      </c>
      <c r="D35" s="85">
        <f>IF(AND(C35&gt;0,B35&gt;0),(B35/C35%)-100,"x  ")</f>
        <v>-8.3333333333333286</v>
      </c>
      <c r="E35" s="83">
        <f>(E30)-(E34)</f>
        <v>2443</v>
      </c>
      <c r="F35" s="84">
        <f>(F30)-(F34)</f>
        <v>3388</v>
      </c>
      <c r="G35" s="85">
        <f>IF(AND(F35&gt;0,E35&gt;0),(E35/F35%)-100,"x  ")</f>
        <v>-27.892561983471083</v>
      </c>
      <c r="H35" s="57"/>
    </row>
    <row r="36" spans="1:8" x14ac:dyDescent="0.2">
      <c r="A36" s="55" t="s">
        <v>93</v>
      </c>
      <c r="B36" s="86">
        <v>166</v>
      </c>
      <c r="C36" s="86">
        <v>228</v>
      </c>
      <c r="D36" s="85">
        <f>IF(AND(C36&gt;0,B36&gt;0),(B36/C36%)-100,"x  ")</f>
        <v>-27.192982456140342</v>
      </c>
      <c r="E36" s="83">
        <v>1112</v>
      </c>
      <c r="F36" s="84">
        <v>1268</v>
      </c>
      <c r="G36" s="85">
        <f>IF(AND(F36&gt;0,E36&gt;0),(E36/F36%)-100,"x  ")</f>
        <v>-12.302839116719241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106.738</v>
      </c>
      <c r="C38" s="87">
        <v>98.781999999999996</v>
      </c>
      <c r="D38" s="85">
        <f>IF(AND(C38&gt;0,B38&gt;0),(B38/C38%)-100,"x  ")</f>
        <v>8.0540989249053609</v>
      </c>
      <c r="E38" s="83">
        <v>460.09899999999999</v>
      </c>
      <c r="F38" s="84">
        <v>589.41899999999998</v>
      </c>
      <c r="G38" s="85">
        <f>IF(AND(F38&gt;0,E38&gt;0),(E38/F38%)-100,"x  ")</f>
        <v>-21.940249635658162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65.872</v>
      </c>
      <c r="C40" s="86">
        <v>54.47</v>
      </c>
      <c r="D40" s="85">
        <f>IF(AND(C40&gt;0,B40&gt;0),(B40/C40%)-100,"x  ")</f>
        <v>20.932623462456405</v>
      </c>
      <c r="E40" s="83">
        <v>250.74100000000001</v>
      </c>
      <c r="F40" s="84">
        <v>284.56400000000002</v>
      </c>
      <c r="G40" s="85">
        <f>IF(AND(F40&gt;0,E40&gt;0),(E40/F40%)-100,"x  ")</f>
        <v>-11.885902644044933</v>
      </c>
      <c r="H40" s="49"/>
    </row>
    <row r="41" spans="1:8" hidden="1" x14ac:dyDescent="0.2">
      <c r="A41" s="60" t="s">
        <v>89</v>
      </c>
      <c r="B41" s="86">
        <v>9.1920000000000002</v>
      </c>
      <c r="C41" s="86">
        <v>6.9539999999999997</v>
      </c>
      <c r="D41" s="85">
        <f>IF(AND(C41&gt;0,B41&gt;0),(B41/C41%)-100,"x  ")</f>
        <v>32.182916307161378</v>
      </c>
      <c r="E41" s="83">
        <v>38.442999999999998</v>
      </c>
      <c r="F41" s="84">
        <v>52.265000000000001</v>
      </c>
      <c r="G41" s="85">
        <f>IF(AND(F41&gt;0,E41&gt;0),(E41/F41%)-100,"x  ")</f>
        <v>-26.445996364680013</v>
      </c>
      <c r="H41" s="49"/>
    </row>
    <row r="42" spans="1:8" x14ac:dyDescent="0.2">
      <c r="A42" s="55" t="s">
        <v>91</v>
      </c>
      <c r="B42" s="87">
        <f>(B40)+(B41)</f>
        <v>75.063999999999993</v>
      </c>
      <c r="C42" s="87">
        <f>(C40)+(C41)</f>
        <v>61.423999999999999</v>
      </c>
      <c r="D42" s="85">
        <f>IF(AND(C42&gt;0,B42&gt;0),(B42/C42%)-100,"x  ")</f>
        <v>22.206303724928347</v>
      </c>
      <c r="E42" s="83">
        <f>(E40)+(E41)</f>
        <v>289.18400000000003</v>
      </c>
      <c r="F42" s="84">
        <f>(F40)+(F41)</f>
        <v>336.82900000000001</v>
      </c>
      <c r="G42" s="85">
        <f>IF(AND(F42&gt;0,E42&gt;0),(E42/F42%)-100,"x  ")</f>
        <v>-14.14515971011997</v>
      </c>
      <c r="H42" s="56"/>
    </row>
    <row r="43" spans="1:8" x14ac:dyDescent="0.2">
      <c r="A43" s="67" t="s">
        <v>92</v>
      </c>
      <c r="B43" s="86">
        <v>31.673999999999999</v>
      </c>
      <c r="C43" s="86">
        <v>37.357999999999997</v>
      </c>
      <c r="D43" s="85">
        <f>IF(AND(C43&gt;0,B43&gt;0),(B43/C43%)-100,"x  ")</f>
        <v>-15.214947266984311</v>
      </c>
      <c r="E43" s="83">
        <v>170.91499999999999</v>
      </c>
      <c r="F43" s="84">
        <v>252.59</v>
      </c>
      <c r="G43" s="85">
        <f>IF(AND(F43&gt;0,E43&gt;0),(E43/F43%)-100,"x  ")</f>
        <v>-32.335009303614555</v>
      </c>
      <c r="H43" s="49"/>
    </row>
    <row r="44" spans="1:8" x14ac:dyDescent="0.2">
      <c r="A44" s="55" t="s">
        <v>93</v>
      </c>
      <c r="B44" s="86">
        <v>14.053000000000001</v>
      </c>
      <c r="C44" s="86">
        <v>18.173999999999999</v>
      </c>
      <c r="D44" s="85">
        <f>IF(AND(C44&gt;0,B44&gt;0),(B44/C44%)-100,"x  ")</f>
        <v>-22.67525035765378</v>
      </c>
      <c r="E44" s="83">
        <v>85.135000000000005</v>
      </c>
      <c r="F44" s="84">
        <v>104.598</v>
      </c>
      <c r="G44" s="85">
        <f>IF(AND(F44&gt;0,E44&gt;0),(E44/F44%)-100,"x  ")</f>
        <v>-18.60743035239679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4445</v>
      </c>
      <c r="C46" s="87">
        <v>4031</v>
      </c>
      <c r="D46" s="85">
        <f>IF(AND(C46&gt;0,B46&gt;0),(B46/C46%)-100,"x  ")</f>
        <v>10.270404366162239</v>
      </c>
      <c r="E46" s="83">
        <v>18737</v>
      </c>
      <c r="F46" s="84">
        <v>24347</v>
      </c>
      <c r="G46" s="85">
        <f>IF(AND(F46&gt;0,E46&gt;0),(E46/F46%)-100,"x  ")</f>
        <v>-23.041853205733759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2730</v>
      </c>
      <c r="C48" s="86">
        <v>2235</v>
      </c>
      <c r="D48" s="85">
        <f>IF(AND(C48&gt;0,B48&gt;0),(B48/C48%)-100,"x  ")</f>
        <v>22.147651006711399</v>
      </c>
      <c r="E48" s="83">
        <v>10225</v>
      </c>
      <c r="F48" s="84">
        <v>11661</v>
      </c>
      <c r="G48" s="85">
        <f>IF(AND(F48&gt;0,E48&gt;0),(E48/F48%)-100,"x  ")</f>
        <v>-12.314552782780211</v>
      </c>
      <c r="H48" s="49"/>
    </row>
    <row r="49" spans="1:8" hidden="1" x14ac:dyDescent="0.2">
      <c r="A49" s="60" t="s">
        <v>89</v>
      </c>
      <c r="B49" s="86">
        <v>387</v>
      </c>
      <c r="C49" s="86">
        <v>321</v>
      </c>
      <c r="D49" s="85">
        <f>IF(AND(C49&gt;0,B49&gt;0),(B49/C49%)-100,"x  ")</f>
        <v>20.560747663551396</v>
      </c>
      <c r="E49" s="83">
        <v>1612</v>
      </c>
      <c r="F49" s="84">
        <v>2230</v>
      </c>
      <c r="G49" s="85">
        <f>IF(AND(F49&gt;0,E49&gt;0),(E49/F49%)-100,"x  ")</f>
        <v>-27.713004484304932</v>
      </c>
      <c r="H49" s="49"/>
    </row>
    <row r="50" spans="1:8" x14ac:dyDescent="0.2">
      <c r="A50" s="55" t="s">
        <v>91</v>
      </c>
      <c r="B50" s="86">
        <f>(B48)+(B49)</f>
        <v>3117</v>
      </c>
      <c r="C50" s="86">
        <f>(C48)+(C49)</f>
        <v>2556</v>
      </c>
      <c r="D50" s="85">
        <f>IF(AND(C50&gt;0,B50&gt;0),(B50/C50%)-100,"x  ")</f>
        <v>21.948356807511743</v>
      </c>
      <c r="E50" s="83">
        <f>(E48)+(E49)</f>
        <v>11837</v>
      </c>
      <c r="F50" s="84">
        <f>(F48)+(F49)</f>
        <v>13891</v>
      </c>
      <c r="G50" s="85">
        <f>IF(AND(F50&gt;0,E50&gt;0),(E50/F50%)-100,"x  ")</f>
        <v>-14.786552444028501</v>
      </c>
      <c r="H50" s="56"/>
    </row>
    <row r="51" spans="1:8" x14ac:dyDescent="0.2">
      <c r="A51" s="67" t="s">
        <v>92</v>
      </c>
      <c r="B51" s="86">
        <v>1328</v>
      </c>
      <c r="C51" s="86">
        <v>1475</v>
      </c>
      <c r="D51" s="85">
        <f>IF(AND(C51&gt;0,B51&gt;0),(B51/C51%)-100,"x  ")</f>
        <v>-9.9661016949152526</v>
      </c>
      <c r="E51" s="83">
        <v>6900</v>
      </c>
      <c r="F51" s="84">
        <v>10456</v>
      </c>
      <c r="G51" s="85">
        <f>IF(AND(F51&gt;0,E51&gt;0),(E51/F51%)-100,"x  ")</f>
        <v>-34.009181331293036</v>
      </c>
      <c r="H51" s="49"/>
    </row>
    <row r="52" spans="1:8" x14ac:dyDescent="0.2">
      <c r="A52" s="68" t="s">
        <v>93</v>
      </c>
      <c r="B52" s="88">
        <v>552</v>
      </c>
      <c r="C52" s="88">
        <v>753</v>
      </c>
      <c r="D52" s="89">
        <f>IF(AND(C52&gt;0,B52&gt;0),(B52/C52%)-100,"x  ")</f>
        <v>-26.693227091633474</v>
      </c>
      <c r="E52" s="90">
        <v>3368</v>
      </c>
      <c r="F52" s="91">
        <v>4260</v>
      </c>
      <c r="G52" s="89">
        <f>IF(AND(F52&gt;0,E52&gt;0),(E52/F52%)-100,"x  ")</f>
        <v>-20.938967136150239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754</v>
      </c>
      <c r="C7" s="76">
        <v>963</v>
      </c>
      <c r="D7" s="76">
        <v>884</v>
      </c>
      <c r="E7" s="76">
        <v>589</v>
      </c>
      <c r="F7" s="76">
        <v>664</v>
      </c>
      <c r="G7" s="76">
        <v>664</v>
      </c>
      <c r="H7" s="76">
        <v>656</v>
      </c>
      <c r="I7" s="76">
        <v>883</v>
      </c>
      <c r="J7" s="76">
        <v>585</v>
      </c>
      <c r="K7" s="76">
        <v>529</v>
      </c>
      <c r="L7" s="76">
        <v>639</v>
      </c>
      <c r="M7" s="77">
        <v>696</v>
      </c>
      <c r="N7" s="76">
        <v>853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1122</v>
      </c>
      <c r="C11" s="76">
        <v>1653</v>
      </c>
      <c r="D11" s="76">
        <v>1531</v>
      </c>
      <c r="E11" s="76">
        <v>806</v>
      </c>
      <c r="F11" s="76">
        <v>1114</v>
      </c>
      <c r="G11" s="76">
        <v>1299</v>
      </c>
      <c r="H11" s="76">
        <v>1260</v>
      </c>
      <c r="I11" s="76">
        <v>1701</v>
      </c>
      <c r="J11" s="76">
        <v>1399</v>
      </c>
      <c r="K11" s="76">
        <v>1090</v>
      </c>
      <c r="L11" s="76">
        <v>771</v>
      </c>
      <c r="M11" s="77">
        <v>880</v>
      </c>
      <c r="N11" s="76">
        <v>1135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2017-07-05T08:50:39Z</cp:lastPrinted>
  <dcterms:created xsi:type="dcterms:W3CDTF">2014-04-03T08:37:47Z</dcterms:created>
  <dcterms:modified xsi:type="dcterms:W3CDTF">2017-07-05T08:50:54Z</dcterms:modified>
  <cp:category>LIS-Bericht</cp:category>
</cp:coreProperties>
</file>