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D50" i="5" s="1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D42" i="5" s="1"/>
  <c r="G41" i="5"/>
  <c r="D41" i="5"/>
  <c r="G40" i="5"/>
  <c r="D40" i="5"/>
  <c r="G38" i="5"/>
  <c r="D38" i="5"/>
  <c r="G36" i="5"/>
  <c r="D36" i="5"/>
  <c r="C35" i="5"/>
  <c r="F34" i="5"/>
  <c r="G34" i="5" s="1"/>
  <c r="E34" i="5"/>
  <c r="E35" i="5" s="1"/>
  <c r="C34" i="5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F31" i="4"/>
  <c r="E31" i="4"/>
  <c r="H30" i="4"/>
  <c r="H31" i="4" s="1"/>
  <c r="G30" i="4"/>
  <c r="G31" i="4" s="1"/>
  <c r="F30" i="4"/>
  <c r="E30" i="4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27" i="5" l="1"/>
  <c r="G13" i="5"/>
  <c r="D20" i="5"/>
  <c r="G42" i="5"/>
  <c r="D34" i="5"/>
  <c r="D13" i="5"/>
  <c r="G20" i="5"/>
  <c r="G27" i="5"/>
  <c r="D35" i="5"/>
  <c r="F35" i="5"/>
  <c r="G35" i="5" s="1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<sst xmlns="http://schemas.openxmlformats.org/spreadsheetml/2006/main" count="155" uniqueCount="132">
  <si>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</si>
  <si>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</si>
  <si>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</si>
  <si>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</si>
  <si>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</si>
  <si>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</si>
  <si>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</si>
  <si>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</si>
  <si>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</si>
  <si>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</si>
  <si>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</si>
  <si>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</si>
  <si>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</si>
  <si>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</si>
  <si>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</si>
  <si>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</si>
  <si>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</si>
  <si>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</si>
  <si>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</si>
  <si>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</si>
  <si>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</si>
  <si>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</si>
  <si>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</si>
  <si>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</si>
  <si>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</si>
  <si>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</si>
  <si>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</si>
  <si>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</si>
  <si>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</si>
  <si>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</si>
  <si>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</si>
  <si>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</si>
  <si>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</si>
  <si>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</si>
  <si>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</si>
  <si>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</si>
  <si>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</si>
  <si>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</si>
  <si>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</si>
  <si>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</si>
  <si>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</si>
  <si>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</si>
  <si>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</si>
  <si>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</si>
  <si>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</si>
  <si>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</si>
  <si>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</si>
  <si>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</si>
  <si>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</si>
  <si>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</si>
  <si>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</si>
  <si>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</si>
  <si>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</si>
  <si>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</si>
  <si>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</si>
  <si>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</si>
  <si>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</si>
  <si>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</si>
  <si>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</si>
  <si>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</si>
  <si>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</si>
  <si>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</si>
  <si>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</si>
  <si>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</si>
  <si>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</si>
  <si>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</si>
  <si>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</si>
  <si>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</si>
  <si>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</si>
  <si>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</si>
  <si>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</si>
  <si>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</si>
  <si>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</si>
  <si>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</si>
  <si>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</si>
  <si>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</si>
  <si>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</si>
  <si>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</si>
  <si>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</si>
  <si>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</si>
  <si>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</si>
  <si>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</si>
  <si>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</si>
  <si>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</si>
  <si>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</si>
  <si>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</si>
  <si>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</si>
  <si>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</si>
  <si>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</si>
  <si>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</si>
  <si>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</si>
  <si>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</si>
  <si>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</si>
  <si>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</si>
  <si>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</si>
  <si>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</si>
  <si>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</si>
  <si>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</si>
  <si>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</si>
  <si>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</si>
  <si>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</si>
  <si>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</si>
  <si>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</si>
  <si>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</si>
  <si>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</si>
  <si>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September 2017</t>
  </si>
  <si>
    <t>Januar bis September 2017</t>
  </si>
  <si>
    <t>Januar bis September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</si>
  <si>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September 2017</t>
    </r>
  </si>
  <si>
    <t>September 
2017</t>
  </si>
  <si>
    <t>September 
2016</t>
  </si>
  <si>
    <t xml:space="preserve">Januar bis September </t>
  </si>
  <si>
    <t>Stand: September 2017</t>
  </si>
  <si>
    <t>Baugenehmigungen für Wohngebäude insgesamt 
ab September 2017</t>
  </si>
  <si>
    <t>September 2017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</si>
  <si>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</si>
  <si>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</si>
  <si>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</si>
  <si>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</si>
  <si>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</si>
  <si>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</si>
  <si>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</si>
  <si>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</si>
  <si>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</si>
  <si>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</si>
  <si>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</si>
  <si>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</si>
  <si>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2017</t>
  </si>
  <si>
    <t xml:space="preserve">© Statistisches Amt für Hamburg und Schleswig-Holstein, Hamburg 2017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</si>
  <si>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September 2017</t>
    </r>
  </si>
  <si>
    <t>Kennziffer: F II 1 - m 9/17 SH</t>
  </si>
  <si>
    <t>Herausgegeben am: 8.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</si>
</sst>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664</c:v>
                </c:pt>
                <c:pt idx="1">
                  <c:v>664</c:v>
                </c:pt>
                <c:pt idx="2">
                  <c:v>656</c:v>
                </c:pt>
                <c:pt idx="3">
                  <c:v>883</c:v>
                </c:pt>
                <c:pt idx="4">
                  <c:v>585</c:v>
                </c:pt>
                <c:pt idx="5">
                  <c:v>529</c:v>
                </c:pt>
                <c:pt idx="6">
                  <c:v>639</c:v>
                </c:pt>
                <c:pt idx="7">
                  <c:v>696</c:v>
                </c:pt>
                <c:pt idx="8">
                  <c:v>853</c:v>
                </c:pt>
                <c:pt idx="9">
                  <c:v>808</c:v>
                </c:pt>
                <c:pt idx="10">
                  <c:v>786</c:v>
                </c:pt>
                <c:pt idx="11">
                  <c:v>829</c:v>
                </c:pt>
                <c:pt idx="12">
                  <c:v>739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1114</c:v>
                </c:pt>
                <c:pt idx="1">
                  <c:v>1299</c:v>
                </c:pt>
                <c:pt idx="2">
                  <c:v>1260</c:v>
                </c:pt>
                <c:pt idx="3">
                  <c:v>1701</c:v>
                </c:pt>
                <c:pt idx="4">
                  <c:v>1399</c:v>
                </c:pt>
                <c:pt idx="5">
                  <c:v>1090</c:v>
                </c:pt>
                <c:pt idx="6">
                  <c:v>771</c:v>
                </c:pt>
                <c:pt idx="7">
                  <c:v>880</c:v>
                </c:pt>
                <c:pt idx="8">
                  <c:v>1135</c:v>
                </c:pt>
                <c:pt idx="9">
                  <c:v>1497</c:v>
                </c:pt>
                <c:pt idx="10">
                  <c:v>1177</c:v>
                </c:pt>
                <c:pt idx="11">
                  <c:v>1424</c:v>
                </c:pt>
                <c:pt idx="12">
                  <c:v>1242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374784"/>
        <c:axId val="36392960"/>
      </c:lineChart>
      <c:catAx>
        <c:axId val="36374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392960"/>
        <c:crosses val="autoZero"/>
        <c:auto val="1"/>
        <c:lblAlgn val="ctr"/>
        <c:lblOffset val="100"/>
        <c:noMultiLvlLbl val="0"/>
      </c:catAx>
      <c:valAx>
        <c:axId val="363929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3747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F16" s="3"/>
      <c r="G16" s="3"/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11</v>
      </c>
      <c r="B15" s="96"/>
      <c r="C15" s="96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5" t="s">
        <v>12</v>
      </c>
      <c r="B17" s="96"/>
      <c r="C17" s="96"/>
      <c r="D17" s="13"/>
      <c r="E17" s="13"/>
      <c r="F17" s="13"/>
      <c r="G17" s="13"/>
    </row>
    <row r="18" spans="1:7" x14ac:dyDescent="0.2">
      <c r="A18" s="13" t="s">
        <v>13</v>
      </c>
      <c r="B18" s="98" t="s">
        <v>102</v>
      </c>
      <c r="C18" s="96"/>
      <c r="D18" s="13"/>
      <c r="E18" s="13"/>
      <c r="F18" s="13"/>
      <c r="G18" s="13"/>
    </row>
    <row r="19" spans="1:7" x14ac:dyDescent="0.2">
      <c r="A19" s="13" t="s">
        <v>14</v>
      </c>
      <c r="B19" s="99" t="s">
        <v>15</v>
      </c>
      <c r="C19" s="96"/>
      <c r="D19" s="96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16</v>
      </c>
      <c r="B21" s="96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x14ac:dyDescent="0.2">
      <c r="A25" s="13"/>
      <c r="B25" s="96" t="s">
        <v>21</v>
      </c>
      <c r="C25" s="96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8" t="s">
        <v>128</v>
      </c>
      <c r="B29" s="96"/>
      <c r="C29" s="96"/>
      <c r="D29" s="96"/>
      <c r="E29" s="96"/>
      <c r="F29" s="96"/>
      <c r="G29" s="96"/>
    </row>
    <row r="30" spans="1:7" s="79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25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9/17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129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16</v>
      </c>
      <c r="C8" s="81">
        <v>5</v>
      </c>
      <c r="D8" s="81">
        <v>79</v>
      </c>
      <c r="E8" s="81">
        <v>4</v>
      </c>
      <c r="F8" s="81">
        <v>0</v>
      </c>
      <c r="G8" s="81">
        <f>E8+F8</f>
        <v>4</v>
      </c>
      <c r="H8" s="81">
        <v>74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11</v>
      </c>
      <c r="C9" s="81">
        <v>4</v>
      </c>
      <c r="D9" s="81">
        <v>9</v>
      </c>
      <c r="E9" s="81">
        <v>7</v>
      </c>
      <c r="F9" s="81">
        <v>0</v>
      </c>
      <c r="G9" s="81">
        <f>E9+F9</f>
        <v>7</v>
      </c>
      <c r="H9" s="81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10</v>
      </c>
      <c r="C10" s="81">
        <v>0</v>
      </c>
      <c r="D10" s="81">
        <v>31</v>
      </c>
      <c r="E10" s="81">
        <v>6</v>
      </c>
      <c r="F10" s="81">
        <v>0</v>
      </c>
      <c r="G10" s="81">
        <f>E10+F10</f>
        <v>6</v>
      </c>
      <c r="H10" s="81">
        <v>25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3</v>
      </c>
      <c r="C11" s="81">
        <v>2</v>
      </c>
      <c r="D11" s="81">
        <v>4</v>
      </c>
      <c r="E11" s="81">
        <v>2</v>
      </c>
      <c r="F11" s="81">
        <v>2</v>
      </c>
      <c r="G11" s="81">
        <f>E11+F11</f>
        <v>4</v>
      </c>
      <c r="H11" s="81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18</v>
      </c>
      <c r="C13" s="81">
        <v>2</v>
      </c>
      <c r="D13" s="81">
        <v>10</v>
      </c>
      <c r="E13" s="81">
        <v>10</v>
      </c>
      <c r="F13" s="81">
        <v>0</v>
      </c>
      <c r="G13" s="81">
        <f t="shared" ref="G13:G23" si="0">E13+F13</f>
        <v>10</v>
      </c>
      <c r="H13" s="81"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40</v>
      </c>
      <c r="C14" s="81">
        <v>9</v>
      </c>
      <c r="D14" s="81">
        <v>64</v>
      </c>
      <c r="E14" s="81">
        <v>25</v>
      </c>
      <c r="F14" s="81">
        <v>2</v>
      </c>
      <c r="G14" s="81">
        <f t="shared" si="0"/>
        <v>27</v>
      </c>
      <c r="H14" s="81">
        <v>34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77</v>
      </c>
      <c r="C15" s="81">
        <v>19</v>
      </c>
      <c r="D15" s="81">
        <v>101</v>
      </c>
      <c r="E15" s="81">
        <v>44</v>
      </c>
      <c r="F15" s="81">
        <v>26</v>
      </c>
      <c r="G15" s="81">
        <f t="shared" si="0"/>
        <v>70</v>
      </c>
      <c r="H15" s="81">
        <v>30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51</v>
      </c>
      <c r="C16" s="81">
        <v>14</v>
      </c>
      <c r="D16" s="81">
        <v>142</v>
      </c>
      <c r="E16" s="81">
        <v>23</v>
      </c>
      <c r="F16" s="81">
        <v>4</v>
      </c>
      <c r="G16" s="81">
        <f t="shared" si="0"/>
        <v>27</v>
      </c>
      <c r="H16" s="81">
        <v>107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116</v>
      </c>
      <c r="C17" s="81">
        <v>8</v>
      </c>
      <c r="D17" s="81">
        <v>193</v>
      </c>
      <c r="E17" s="81">
        <v>57</v>
      </c>
      <c r="F17" s="81">
        <v>10</v>
      </c>
      <c r="G17" s="81">
        <f t="shared" si="0"/>
        <v>67</v>
      </c>
      <c r="H17" s="81">
        <v>72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29</v>
      </c>
      <c r="C18" s="81">
        <v>3</v>
      </c>
      <c r="D18" s="81">
        <v>23</v>
      </c>
      <c r="E18" s="81">
        <v>12</v>
      </c>
      <c r="F18" s="81">
        <v>2</v>
      </c>
      <c r="G18" s="81">
        <f t="shared" si="0"/>
        <v>14</v>
      </c>
      <c r="H18" s="81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66</v>
      </c>
      <c r="C19" s="81">
        <v>11</v>
      </c>
      <c r="D19" s="81">
        <v>71</v>
      </c>
      <c r="E19" s="81">
        <v>45</v>
      </c>
      <c r="F19" s="81">
        <v>6</v>
      </c>
      <c r="G19" s="81">
        <f t="shared" si="0"/>
        <v>51</v>
      </c>
      <c r="H19" s="81">
        <v>18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170</v>
      </c>
      <c r="C20" s="81">
        <v>31</v>
      </c>
      <c r="D20" s="81">
        <v>283</v>
      </c>
      <c r="E20" s="81">
        <v>147</v>
      </c>
      <c r="F20" s="81">
        <v>10</v>
      </c>
      <c r="G20" s="81">
        <f t="shared" si="0"/>
        <v>157</v>
      </c>
      <c r="H20" s="81">
        <v>120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53</v>
      </c>
      <c r="C21" s="81">
        <v>14</v>
      </c>
      <c r="D21" s="81">
        <v>69</v>
      </c>
      <c r="E21" s="81">
        <v>27</v>
      </c>
      <c r="F21" s="81">
        <v>10</v>
      </c>
      <c r="G21" s="81">
        <f t="shared" si="0"/>
        <v>37</v>
      </c>
      <c r="H21" s="81">
        <v>28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32</v>
      </c>
      <c r="C22" s="81">
        <v>12</v>
      </c>
      <c r="D22" s="81">
        <v>51</v>
      </c>
      <c r="E22" s="81">
        <v>19</v>
      </c>
      <c r="F22" s="81">
        <v>2</v>
      </c>
      <c r="G22" s="81">
        <f t="shared" si="0"/>
        <v>21</v>
      </c>
      <c r="H22" s="81">
        <v>24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47</v>
      </c>
      <c r="C23" s="81">
        <v>10</v>
      </c>
      <c r="D23" s="81">
        <v>112</v>
      </c>
      <c r="E23" s="81">
        <v>24</v>
      </c>
      <c r="F23" s="81">
        <v>6</v>
      </c>
      <c r="G23" s="81">
        <f t="shared" si="0"/>
        <v>30</v>
      </c>
      <c r="H23" s="81">
        <v>73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739</v>
      </c>
      <c r="C25" s="81">
        <v>144</v>
      </c>
      <c r="D25" s="81">
        <v>1242</v>
      </c>
      <c r="E25" s="81">
        <v>452</v>
      </c>
      <c r="F25" s="81">
        <v>80</v>
      </c>
      <c r="G25" s="81">
        <f>E25+F25</f>
        <v>532</v>
      </c>
      <c r="H25" s="81">
        <v>605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106</v>
      </c>
      <c r="B27" s="81">
        <v>6464</v>
      </c>
      <c r="C27" s="81">
        <v>1222</v>
      </c>
      <c r="D27" s="81">
        <v>10615</v>
      </c>
      <c r="E27" s="81">
        <v>3713</v>
      </c>
      <c r="F27" s="81">
        <v>746</v>
      </c>
      <c r="G27" s="81">
        <f>E27+F27</f>
        <v>4459</v>
      </c>
      <c r="H27" s="81">
        <v>5153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107</v>
      </c>
      <c r="B29" s="81">
        <v>7007</v>
      </c>
      <c r="C29" s="81">
        <v>1425</v>
      </c>
      <c r="D29" s="81">
        <v>11964</v>
      </c>
      <c r="E29" s="81">
        <v>3886</v>
      </c>
      <c r="F29" s="81">
        <v>962</v>
      </c>
      <c r="G29" s="81">
        <f>E29+F29</f>
        <v>4848</v>
      </c>
      <c r="H29" s="81">
        <v>5858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f>(B27)-(B29)</f>
        <v>-543</v>
      </c>
      <c r="C30" s="81">
        <f>(C27)-(C29)</f>
        <v>-203</v>
      </c>
      <c r="D30" s="81">
        <f>(D27)-(D29)</f>
        <v>-1349</v>
      </c>
      <c r="E30" s="81">
        <f>(E27)-(E29)</f>
        <v>-173</v>
      </c>
      <c r="F30" s="81">
        <f>(F27)-(F29)</f>
        <v>-216</v>
      </c>
      <c r="G30" s="81">
        <f>E30+F30</f>
        <v>-389</v>
      </c>
      <c r="H30" s="81">
        <f>(H27)-(H29)</f>
        <v>-705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f t="shared" ref="B31:H31" si="1">((B30/B29)*100)</f>
        <v>-7.749393463679179</v>
      </c>
      <c r="C31" s="82">
        <f t="shared" si="1"/>
        <v>-14.245614035087719</v>
      </c>
      <c r="D31" s="82">
        <f t="shared" si="1"/>
        <v>-11.275493146104981</v>
      </c>
      <c r="E31" s="82">
        <f t="shared" si="1"/>
        <v>-4.4518785383427693</v>
      </c>
      <c r="F31" s="82">
        <f t="shared" si="1"/>
        <v>-22.453222453222455</v>
      </c>
      <c r="G31" s="82">
        <f t="shared" si="1"/>
        <v>-8.0239273927392745</v>
      </c>
      <c r="H31" s="82">
        <f t="shared" si="1"/>
        <v>-12.03482417207238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 t="s">
        <v>72</v>
      </c>
      <c r="B34" s="22"/>
      <c r="C34" s="22"/>
      <c r="D34" s="22"/>
      <c r="E34" s="22"/>
      <c r="F34" s="22"/>
      <c r="G34" s="22"/>
      <c r="H34" s="22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108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109</v>
      </c>
      <c r="C5" s="135" t="s">
        <v>110</v>
      </c>
      <c r="D5" s="138" t="s">
        <v>103</v>
      </c>
      <c r="E5" s="139" t="s">
        <v>111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2017</v>
      </c>
      <c r="F6" s="141">
        <v>2016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557</v>
      </c>
      <c r="C9" s="84">
        <v>472</v>
      </c>
      <c r="D9" s="85">
        <f>IF(AND(C9&gt;0,B9&gt;0),(B9/C9%)-100,"x  ")</f>
        <v>18.008474576271198</v>
      </c>
      <c r="E9" s="83">
        <v>4663</v>
      </c>
      <c r="F9" s="84">
        <v>5035</v>
      </c>
      <c r="G9" s="85">
        <f>IF(AND(F9&gt;0,E9&gt;0),(E9/F9%)-100,"x  ")</f>
        <v>-7.3882820258192652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452</v>
      </c>
      <c r="C11" s="84">
        <v>373</v>
      </c>
      <c r="D11" s="85">
        <f>IF(AND(C11&gt;0,B11&gt;0),(B11/C11%)-100,"x  ")</f>
        <v>21.179624664879356</v>
      </c>
      <c r="E11" s="83">
        <v>3713</v>
      </c>
      <c r="F11" s="84">
        <v>3886</v>
      </c>
      <c r="G11" s="85">
        <f>IF(AND(F11&gt;0,E11&gt;0),(E11/F11%)-100,"x  ")</f>
        <v>-4.4518785383427684</v>
      </c>
      <c r="H11" s="49"/>
    </row>
    <row r="12" spans="1:26" hidden="1" x14ac:dyDescent="0.2">
      <c r="A12" s="55" t="s">
        <v>77</v>
      </c>
      <c r="B12" s="83">
        <v>40</v>
      </c>
      <c r="C12" s="84">
        <v>35</v>
      </c>
      <c r="D12" s="85">
        <f>IF(AND(C12&gt;0,B12&gt;0),(B12/C12%)-100,"x  ")</f>
        <v>14.285714285714292</v>
      </c>
      <c r="E12" s="83">
        <v>373</v>
      </c>
      <c r="F12" s="84">
        <v>481</v>
      </c>
      <c r="G12" s="85">
        <f>IF(AND(F12&gt;0,E12&gt;0),(E12/F12%)-100,"x  ")</f>
        <v>-22.453222453222452</v>
      </c>
      <c r="H12" s="49"/>
    </row>
    <row r="13" spans="1:26" x14ac:dyDescent="0.2">
      <c r="A13" s="55" t="s">
        <v>78</v>
      </c>
      <c r="B13" s="83">
        <f>(B11)+(B12)</f>
        <v>492</v>
      </c>
      <c r="C13" s="84">
        <f>(C11)+(C12)</f>
        <v>408</v>
      </c>
      <c r="D13" s="85">
        <f>IF(AND(C13&gt;0,B13&gt;0),(B13/C13%)-100,"x  ")</f>
        <v>20.588235294117638</v>
      </c>
      <c r="E13" s="83">
        <f>(E11)+(E12)</f>
        <v>4086</v>
      </c>
      <c r="F13" s="84">
        <f>(F11)+(F12)</f>
        <v>4367</v>
      </c>
      <c r="G13" s="85">
        <f>IF(AND(F13&gt;0,E13&gt;0),(E13/F13%)-100,"x  ")</f>
        <v>-6.4346233111976261</v>
      </c>
      <c r="H13" s="56"/>
    </row>
    <row r="14" spans="1:26" x14ac:dyDescent="0.2">
      <c r="A14" s="55" t="s">
        <v>79</v>
      </c>
      <c r="B14" s="83">
        <v>65</v>
      </c>
      <c r="C14" s="84">
        <v>64</v>
      </c>
      <c r="D14" s="85">
        <f>IF(AND(C14&gt;0,B14&gt;0),(B14/C14%)-100,"x  ")</f>
        <v>1.5625</v>
      </c>
      <c r="E14" s="83">
        <v>577</v>
      </c>
      <c r="F14" s="84">
        <v>668</v>
      </c>
      <c r="G14" s="85">
        <f>IF(AND(F14&gt;0,E14&gt;0),(E14/F14%)-100,"x  ")</f>
        <v>-13.622754491017957</v>
      </c>
      <c r="H14" s="57"/>
    </row>
    <row r="15" spans="1:26" x14ac:dyDescent="0.2">
      <c r="A15" s="55" t="s">
        <v>80</v>
      </c>
      <c r="B15" s="83">
        <v>38</v>
      </c>
      <c r="C15" s="84">
        <v>24</v>
      </c>
      <c r="D15" s="85">
        <f>IF(AND(C15&gt;0,B15&gt;0),(B15/C15%)-100,"x  ")</f>
        <v>58.333333333333343</v>
      </c>
      <c r="E15" s="83">
        <v>372</v>
      </c>
      <c r="F15" s="84">
        <v>328</v>
      </c>
      <c r="G15" s="85">
        <f>IF(AND(F15&gt;0,E15&gt;0),(E15/F15%)-100,"x  ")</f>
        <v>13.41463414634147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548.27200000000005</v>
      </c>
      <c r="C17" s="86">
        <v>542.70000000000005</v>
      </c>
      <c r="D17" s="85">
        <f>IF(AND(C17&gt;0,B17&gt;0),(B17/C17%)-100,"x  ")</f>
        <v>1.026718260549103</v>
      </c>
      <c r="E17" s="83">
        <v>4760.8500000000004</v>
      </c>
      <c r="F17" s="84">
        <v>5415.0069999999996</v>
      </c>
      <c r="G17" s="85">
        <f>IF(AND(F17&gt;0,E17&gt;0),(E17/F17%)-100,"x  ")</f>
        <v>-12.080446064058634</v>
      </c>
      <c r="H17" s="49"/>
    </row>
    <row r="18" spans="1:8" hidden="1" x14ac:dyDescent="0.2">
      <c r="A18" s="60" t="s">
        <v>82</v>
      </c>
      <c r="B18" s="86">
        <v>275.726</v>
      </c>
      <c r="C18" s="86">
        <v>253.42599999999999</v>
      </c>
      <c r="D18" s="85">
        <f>IF(AND(C18&gt;0,B18&gt;0),(B18/C18%)-100,"x  ")</f>
        <v>8.7994128463535759</v>
      </c>
      <c r="E18" s="83">
        <v>2447.232</v>
      </c>
      <c r="F18" s="84">
        <v>2677.1759999999999</v>
      </c>
      <c r="G18" s="85">
        <f>IF(AND(F18&gt;0,E18&gt;0),(E18/F18%)-100,"x  ")</f>
        <v>-8.5890505517754576</v>
      </c>
      <c r="H18" s="49"/>
    </row>
    <row r="19" spans="1:8" hidden="1" x14ac:dyDescent="0.2">
      <c r="A19" s="60" t="s">
        <v>83</v>
      </c>
      <c r="B19" s="86">
        <v>37.826000000000001</v>
      </c>
      <c r="C19" s="86">
        <v>35.881999999999998</v>
      </c>
      <c r="D19" s="85">
        <f>IF(AND(C19&gt;0,B19&gt;0),(B19/C19%)-100,"x  ")</f>
        <v>5.4177582074577941</v>
      </c>
      <c r="E19" s="83">
        <v>358.08699999999999</v>
      </c>
      <c r="F19" s="84">
        <v>477.57799999999997</v>
      </c>
      <c r="G19" s="85">
        <f>IF(AND(F19&gt;0,E19&gt;0),(E19/F19%)-100,"x  ")</f>
        <v>-25.020206123397642</v>
      </c>
      <c r="H19" s="49"/>
    </row>
    <row r="20" spans="1:8" x14ac:dyDescent="0.2">
      <c r="A20" s="60" t="s">
        <v>84</v>
      </c>
      <c r="B20" s="87">
        <f>(B18)+(B19)</f>
        <v>313.55200000000002</v>
      </c>
      <c r="C20" s="87">
        <f>(C18)+(C19)</f>
        <v>289.30799999999999</v>
      </c>
      <c r="D20" s="85">
        <f>IF(AND(C20&gt;0,B20&gt;0),(B20/C20%)-100,"x  ")</f>
        <v>8.3799964052152092</v>
      </c>
      <c r="E20" s="83">
        <f>(E18)+(E19)</f>
        <v>2805.319</v>
      </c>
      <c r="F20" s="84">
        <f>(F18)+(F19)</f>
        <v>3154.7539999999999</v>
      </c>
      <c r="G20" s="85">
        <f>IF(AND(F20&gt;0,E20&gt;0),(E20/F20%)-100,"x  ")</f>
        <v>-11.076457942521031</v>
      </c>
      <c r="H20" s="56"/>
    </row>
    <row r="21" spans="1:8" x14ac:dyDescent="0.2">
      <c r="A21" s="60" t="s">
        <v>85</v>
      </c>
      <c r="B21" s="86">
        <v>234.72</v>
      </c>
      <c r="C21" s="86">
        <v>253.392</v>
      </c>
      <c r="D21" s="85">
        <f>IF(AND(C21&gt;0,B21&gt;0),(B21/C21%)-100,"x  ")</f>
        <v>-7.368819852244755</v>
      </c>
      <c r="E21" s="83">
        <v>1955.5309999999999</v>
      </c>
      <c r="F21" s="84">
        <v>2260.2530000000002</v>
      </c>
      <c r="G21" s="85">
        <f>IF(AND(F21&gt;0,E21&gt;0),(E21/F21%)-100,"x  ")</f>
        <v>-13.481765094438558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162.67400000000001</v>
      </c>
      <c r="C23" s="86">
        <v>160.739</v>
      </c>
      <c r="D23" s="85">
        <f>IF(AND(C23&gt;0,B23&gt;0),(B23/C23%)-100,"x  ")</f>
        <v>1.2038148800228896</v>
      </c>
      <c r="E23" s="83">
        <v>1448.239</v>
      </c>
      <c r="F23" s="84">
        <v>1568.2619999999999</v>
      </c>
      <c r="G23" s="85">
        <f>IF(AND(F23&gt;0,E23&gt;0),(E23/F23%)-100,"x  ")</f>
        <v>-7.6532492657476894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82.287000000000006</v>
      </c>
      <c r="C25" s="86">
        <v>72.989000000000004</v>
      </c>
      <c r="D25" s="85">
        <f>IF(AND(C25&gt;0,B25&gt;0),(B25/C25%)-100,"x  ")</f>
        <v>12.738905862527233</v>
      </c>
      <c r="E25" s="83">
        <v>719.279</v>
      </c>
      <c r="F25" s="84">
        <v>743.19399999999996</v>
      </c>
      <c r="G25" s="85">
        <f>IF(AND(F25&gt;0,E25&gt;0),(E25/F25%)-100,"x  ")</f>
        <v>-3.2178677438192409</v>
      </c>
      <c r="H25" s="49"/>
    </row>
    <row r="26" spans="1:8" hidden="1" x14ac:dyDescent="0.2">
      <c r="A26" s="60" t="s">
        <v>89</v>
      </c>
      <c r="B26" s="86">
        <v>11.8</v>
      </c>
      <c r="C26" s="86">
        <v>9.7629999999999999</v>
      </c>
      <c r="D26" s="85">
        <f>IF(AND(C26&gt;0,B26&gt;0),(B26/C26%)-100,"x  ")</f>
        <v>20.864488374475073</v>
      </c>
      <c r="E26" s="83">
        <v>111.65300000000001</v>
      </c>
      <c r="F26" s="84">
        <v>138.15100000000001</v>
      </c>
      <c r="G26" s="85">
        <f>IF(AND(F26&gt;0,E26&gt;0),(E26/F26%)-100,"x  ")</f>
        <v>-19.180461958292014</v>
      </c>
      <c r="H26" s="49"/>
    </row>
    <row r="27" spans="1:8" x14ac:dyDescent="0.2">
      <c r="A27" s="55" t="s">
        <v>78</v>
      </c>
      <c r="B27" s="86">
        <f>(B25)+(B26)</f>
        <v>94.087000000000003</v>
      </c>
      <c r="C27" s="86">
        <f>(C25)+(C26)</f>
        <v>82.75200000000001</v>
      </c>
      <c r="D27" s="85">
        <f>IF(AND(C27&gt;0,B27&gt;0),(B27/C27%)-100,"x  ")</f>
        <v>13.697554137664326</v>
      </c>
      <c r="E27" s="83">
        <f>(E25)+(E26)</f>
        <v>830.93200000000002</v>
      </c>
      <c r="F27" s="84">
        <f>(F25)+(F26)</f>
        <v>881.34500000000003</v>
      </c>
      <c r="G27" s="85">
        <f>IF(AND(F27&gt;0,E27&gt;0),(E27/F27%)-100,"x  ")</f>
        <v>-5.7200074885544154</v>
      </c>
      <c r="H27" s="56"/>
    </row>
    <row r="28" spans="1:8" x14ac:dyDescent="0.2">
      <c r="A28" s="55" t="s">
        <v>79</v>
      </c>
      <c r="B28" s="86">
        <v>68.587000000000003</v>
      </c>
      <c r="C28" s="86">
        <v>77.986999999999995</v>
      </c>
      <c r="D28" s="85">
        <f>IF(AND(C28&gt;0,B28&gt;0),(B28/C28%)-100,"x  ")</f>
        <v>-12.053290933104222</v>
      </c>
      <c r="E28" s="83">
        <v>617.30700000000002</v>
      </c>
      <c r="F28" s="84">
        <v>686.91700000000003</v>
      </c>
      <c r="G28" s="85">
        <f>IF(AND(F28&gt;0,E28&gt;0),(E28/F28%)-100,"x  ")</f>
        <v>-10.133684273354717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1137</v>
      </c>
      <c r="C30" s="86">
        <v>1035</v>
      </c>
      <c r="D30" s="85">
        <f>IF(AND(C30&gt;0,B30&gt;0),(B30/C30%)-100,"x  ")</f>
        <v>9.8550724637681242</v>
      </c>
      <c r="E30" s="83">
        <v>9612</v>
      </c>
      <c r="F30" s="84">
        <v>10706</v>
      </c>
      <c r="G30" s="85">
        <f>IF(AND(F30&gt;0,E30&gt;0),(E30/F30%)-100,"x  ")</f>
        <v>-10.218569026713993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f>B11+(B12*2)</f>
        <v>532</v>
      </c>
      <c r="C34" s="86">
        <f>C11+(C12*2)</f>
        <v>443</v>
      </c>
      <c r="D34" s="85">
        <f>IF(AND(C34&gt;0,B34&gt;0),(B34/C34%)-100,"x  ")</f>
        <v>20.090293453724613</v>
      </c>
      <c r="E34" s="83">
        <f>E11+(E12*2)</f>
        <v>4459</v>
      </c>
      <c r="F34" s="84">
        <f>F11+(F12*2)</f>
        <v>4848</v>
      </c>
      <c r="G34" s="85">
        <f>IF(AND(F34&gt;0,E34&gt;0),(E34/F34%)-100,"x  ")</f>
        <v>-8.0239273927392674</v>
      </c>
      <c r="H34" s="56"/>
    </row>
    <row r="35" spans="1:8" x14ac:dyDescent="0.2">
      <c r="A35" s="67" t="s">
        <v>92</v>
      </c>
      <c r="B35" s="86">
        <f>(B30)-(B34)</f>
        <v>605</v>
      </c>
      <c r="C35" s="86">
        <f>(C30)-(C34)</f>
        <v>592</v>
      </c>
      <c r="D35" s="85">
        <f>IF(AND(C35&gt;0,B35&gt;0),(B35/C35%)-100,"x  ")</f>
        <v>2.1959459459459509</v>
      </c>
      <c r="E35" s="83">
        <f>(E30)-(E34)</f>
        <v>5153</v>
      </c>
      <c r="F35" s="84">
        <f>(F30)-(F34)</f>
        <v>5858</v>
      </c>
      <c r="G35" s="85">
        <f>IF(AND(F35&gt;0,E35&gt;0),(E35/F35%)-100,"x  ")</f>
        <v>-12.034824172072376</v>
      </c>
      <c r="H35" s="57"/>
    </row>
    <row r="36" spans="1:8" x14ac:dyDescent="0.2">
      <c r="A36" s="55" t="s">
        <v>93</v>
      </c>
      <c r="B36" s="86">
        <v>206</v>
      </c>
      <c r="C36" s="86">
        <v>216</v>
      </c>
      <c r="D36" s="85">
        <f>IF(AND(C36&gt;0,B36&gt;0),(B36/C36%)-100,"x  ")</f>
        <v>-4.6296296296296333</v>
      </c>
      <c r="E36" s="83">
        <v>2350</v>
      </c>
      <c r="F36" s="84">
        <v>2276</v>
      </c>
      <c r="G36" s="85">
        <f>IF(AND(F36&gt;0,E36&gt;0),(E36/F36%)-100,"x  ")</f>
        <v>3.251318101933208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100.727</v>
      </c>
      <c r="C38" s="87">
        <v>98.986000000000004</v>
      </c>
      <c r="D38" s="85">
        <f>IF(AND(C38&gt;0,B38&gt;0),(B38/C38%)-100,"x  ")</f>
        <v>1.758834582668257</v>
      </c>
      <c r="E38" s="83">
        <v>917.96799999999996</v>
      </c>
      <c r="F38" s="84">
        <v>1013.664</v>
      </c>
      <c r="G38" s="85">
        <f>IF(AND(F38&gt;0,E38&gt;0),(E38/F38%)-100,"x  ")</f>
        <v>-9.4406035925119198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52.741</v>
      </c>
      <c r="C40" s="86">
        <v>48.633000000000003</v>
      </c>
      <c r="D40" s="85">
        <f>IF(AND(C40&gt;0,B40&gt;0),(B40/C40%)-100,"x  ")</f>
        <v>8.4469393210371493</v>
      </c>
      <c r="E40" s="83">
        <v>473.53100000000001</v>
      </c>
      <c r="F40" s="84">
        <v>495.80399999999997</v>
      </c>
      <c r="G40" s="85">
        <f>IF(AND(F40&gt;0,E40&gt;0),(E40/F40%)-100,"x  ")</f>
        <v>-4.4922993763664607</v>
      </c>
      <c r="H40" s="49"/>
    </row>
    <row r="41" spans="1:8" hidden="1" x14ac:dyDescent="0.2">
      <c r="A41" s="60" t="s">
        <v>89</v>
      </c>
      <c r="B41" s="86">
        <v>7.3789999999999996</v>
      </c>
      <c r="C41" s="86">
        <v>6.9729999999999999</v>
      </c>
      <c r="D41" s="85">
        <f>IF(AND(C41&gt;0,B41&gt;0),(B41/C41%)-100,"x  ")</f>
        <v>5.8224580524881588</v>
      </c>
      <c r="E41" s="83">
        <v>71.503</v>
      </c>
      <c r="F41" s="84">
        <v>92.712000000000003</v>
      </c>
      <c r="G41" s="85">
        <f>IF(AND(F41&gt;0,E41&gt;0),(E41/F41%)-100,"x  ")</f>
        <v>-22.876218828199157</v>
      </c>
      <c r="H41" s="49"/>
    </row>
    <row r="42" spans="1:8" x14ac:dyDescent="0.2">
      <c r="A42" s="55" t="s">
        <v>91</v>
      </c>
      <c r="B42" s="87">
        <f>(B40)+(B41)</f>
        <v>60.12</v>
      </c>
      <c r="C42" s="87">
        <f>(C40)+(C41)</f>
        <v>55.606000000000002</v>
      </c>
      <c r="D42" s="85">
        <f>IF(AND(C42&gt;0,B42&gt;0),(B42/C42%)-100,"x  ")</f>
        <v>8.1178290112577685</v>
      </c>
      <c r="E42" s="83">
        <f>(E40)+(E41)</f>
        <v>545.03399999999999</v>
      </c>
      <c r="F42" s="84">
        <f>(F40)+(F41)</f>
        <v>588.51599999999996</v>
      </c>
      <c r="G42" s="85">
        <f>IF(AND(F42&gt;0,E42&gt;0),(E42/F42%)-100,"x  ")</f>
        <v>-7.3884142487205082</v>
      </c>
      <c r="H42" s="56"/>
    </row>
    <row r="43" spans="1:8" x14ac:dyDescent="0.2">
      <c r="A43" s="67" t="s">
        <v>92</v>
      </c>
      <c r="B43" s="86">
        <v>40.606999999999999</v>
      </c>
      <c r="C43" s="86">
        <v>43.38</v>
      </c>
      <c r="D43" s="85">
        <f>IF(AND(C43&gt;0,B43&gt;0),(B43/C43%)-100,"x  ")</f>
        <v>-6.3923467035500323</v>
      </c>
      <c r="E43" s="83">
        <v>372.93400000000003</v>
      </c>
      <c r="F43" s="84">
        <v>425.14800000000002</v>
      </c>
      <c r="G43" s="85">
        <f>IF(AND(F43&gt;0,E43&gt;0),(E43/F43%)-100,"x  ")</f>
        <v>-12.281370252241558</v>
      </c>
      <c r="H43" s="49"/>
    </row>
    <row r="44" spans="1:8" x14ac:dyDescent="0.2">
      <c r="A44" s="55" t="s">
        <v>93</v>
      </c>
      <c r="B44" s="86">
        <v>17.257000000000001</v>
      </c>
      <c r="C44" s="86">
        <v>16.914999999999999</v>
      </c>
      <c r="D44" s="85">
        <f>IF(AND(C44&gt;0,B44&gt;0),(B44/C44%)-100,"x  ")</f>
        <v>2.0218740762636855</v>
      </c>
      <c r="E44" s="83">
        <v>190.833</v>
      </c>
      <c r="F44" s="84">
        <v>183.52600000000001</v>
      </c>
      <c r="G44" s="85">
        <f>IF(AND(F44&gt;0,E44&gt;0),(E44/F44%)-100,"x  ")</f>
        <v>3.9814522193040744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4374</v>
      </c>
      <c r="C46" s="87">
        <v>3936</v>
      </c>
      <c r="D46" s="85">
        <f>IF(AND(C46&gt;0,B46&gt;0),(B46/C46%)-100,"x  ")</f>
        <v>11.128048780487802</v>
      </c>
      <c r="E46" s="83">
        <v>37461</v>
      </c>
      <c r="F46" s="84">
        <v>42119</v>
      </c>
      <c r="G46" s="85">
        <f>IF(AND(F46&gt;0,E46&gt;0),(E46/F46%)-100,"x  ")</f>
        <v>-11.059141954937203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2249</v>
      </c>
      <c r="C48" s="86">
        <v>1944</v>
      </c>
      <c r="D48" s="85">
        <f>IF(AND(C48&gt;0,B48&gt;0),(B48/C48%)-100,"x  ")</f>
        <v>15.689300411522623</v>
      </c>
      <c r="E48" s="83">
        <v>19390</v>
      </c>
      <c r="F48" s="84">
        <v>20439</v>
      </c>
      <c r="G48" s="85">
        <f>IF(AND(F48&gt;0,E48&gt;0),(E48/F48%)-100,"x  ")</f>
        <v>-5.1323450266647086</v>
      </c>
      <c r="H48" s="49"/>
    </row>
    <row r="49" spans="1:8" hidden="1" x14ac:dyDescent="0.2">
      <c r="A49" s="60" t="s">
        <v>89</v>
      </c>
      <c r="B49" s="86">
        <v>331</v>
      </c>
      <c r="C49" s="86">
        <v>277</v>
      </c>
      <c r="D49" s="85">
        <f>IF(AND(C49&gt;0,B49&gt;0),(B49/C49%)-100,"x  ")</f>
        <v>19.494584837545119</v>
      </c>
      <c r="E49" s="83">
        <v>3017</v>
      </c>
      <c r="F49" s="84">
        <v>3967</v>
      </c>
      <c r="G49" s="85">
        <f>IF(AND(F49&gt;0,E49&gt;0),(E49/F49%)-100,"x  ")</f>
        <v>-23.9475674313083</v>
      </c>
      <c r="H49" s="49"/>
    </row>
    <row r="50" spans="1:8" x14ac:dyDescent="0.2">
      <c r="A50" s="55" t="s">
        <v>91</v>
      </c>
      <c r="B50" s="86">
        <f>(B48)+(B49)</f>
        <v>2580</v>
      </c>
      <c r="C50" s="86">
        <f>(C48)+(C49)</f>
        <v>2221</v>
      </c>
      <c r="D50" s="85">
        <f>IF(AND(C50&gt;0,B50&gt;0),(B50/C50%)-100,"x  ")</f>
        <v>16.163890139576765</v>
      </c>
      <c r="E50" s="83">
        <f>(E48)+(E49)</f>
        <v>22407</v>
      </c>
      <c r="F50" s="84">
        <f>(F48)+(F49)</f>
        <v>24406</v>
      </c>
      <c r="G50" s="85">
        <f>IF(AND(F50&gt;0,E50&gt;0),(E50/F50%)-100,"x  ")</f>
        <v>-8.1906088666721359</v>
      </c>
      <c r="H50" s="56"/>
    </row>
    <row r="51" spans="1:8" x14ac:dyDescent="0.2">
      <c r="A51" s="67" t="s">
        <v>92</v>
      </c>
      <c r="B51" s="86">
        <v>1794</v>
      </c>
      <c r="C51" s="86">
        <v>1715</v>
      </c>
      <c r="D51" s="85">
        <f>IF(AND(C51&gt;0,B51&gt;0),(B51/C51%)-100,"x  ")</f>
        <v>4.6064139941691025</v>
      </c>
      <c r="E51" s="83">
        <v>15054</v>
      </c>
      <c r="F51" s="84">
        <v>17713</v>
      </c>
      <c r="G51" s="85">
        <f>IF(AND(F51&gt;0,E51&gt;0),(E51/F51%)-100,"x  ")</f>
        <v>-15.011573420651501</v>
      </c>
      <c r="H51" s="49"/>
    </row>
    <row r="52" spans="1:8" x14ac:dyDescent="0.2">
      <c r="A52" s="68" t="s">
        <v>93</v>
      </c>
      <c r="B52" s="88">
        <v>649</v>
      </c>
      <c r="C52" s="88">
        <v>612</v>
      </c>
      <c r="D52" s="89">
        <f>IF(AND(C52&gt;0,B52&gt;0),(B52/C52%)-100,"x  ")</f>
        <v>6.0457516339869244</v>
      </c>
      <c r="E52" s="90">
        <v>7352</v>
      </c>
      <c r="F52" s="91">
        <v>7542</v>
      </c>
      <c r="G52" s="89">
        <f>IF(AND(F52&gt;0,E52&gt;0),(E52/F52%)-100,"x  ")</f>
        <v>-2.5192256695836619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112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113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114</v>
      </c>
    </row>
    <row r="3" spans="1:26" x14ac:dyDescent="0.2">
      <c r="A3" s="72"/>
      <c r="B3" s="26" t="s">
        <v>115</v>
      </c>
      <c r="C3" s="26" t="s">
        <v>116</v>
      </c>
      <c r="D3" s="26" t="s">
        <v>117</v>
      </c>
      <c r="E3" s="26" t="s">
        <v>118</v>
      </c>
      <c r="F3" s="27" t="s">
        <v>119</v>
      </c>
      <c r="G3" s="27" t="s">
        <v>120</v>
      </c>
      <c r="H3" s="28" t="s">
        <v>121</v>
      </c>
      <c r="I3" s="27" t="s">
        <v>122</v>
      </c>
      <c r="J3" s="27" t="s">
        <v>123</v>
      </c>
      <c r="K3" s="27" t="s">
        <v>124</v>
      </c>
      <c r="L3" s="27" t="s">
        <v>125</v>
      </c>
      <c r="M3" s="27" t="s">
        <v>126</v>
      </c>
      <c r="N3" s="27" t="s">
        <v>115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664</v>
      </c>
      <c r="C7" s="76">
        <v>664</v>
      </c>
      <c r="D7" s="76">
        <v>656</v>
      </c>
      <c r="E7" s="76">
        <v>883</v>
      </c>
      <c r="F7" s="76">
        <v>585</v>
      </c>
      <c r="G7" s="76">
        <v>529</v>
      </c>
      <c r="H7" s="76">
        <v>639</v>
      </c>
      <c r="I7" s="76">
        <v>696</v>
      </c>
      <c r="J7" s="76">
        <v>853</v>
      </c>
      <c r="K7" s="76">
        <v>808</v>
      </c>
      <c r="L7" s="76">
        <v>786</v>
      </c>
      <c r="M7" s="77">
        <v>829</v>
      </c>
      <c r="N7" s="76">
        <v>739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127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1114</v>
      </c>
      <c r="C11" s="76">
        <v>1299</v>
      </c>
      <c r="D11" s="76">
        <v>1260</v>
      </c>
      <c r="E11" s="76">
        <v>1701</v>
      </c>
      <c r="F11" s="76">
        <v>1399</v>
      </c>
      <c r="G11" s="76">
        <v>1090</v>
      </c>
      <c r="H11" s="76">
        <v>771</v>
      </c>
      <c r="I11" s="76">
        <v>880</v>
      </c>
      <c r="J11" s="76">
        <v>1135</v>
      </c>
      <c r="K11" s="76">
        <v>1497</v>
      </c>
      <c r="L11" s="76">
        <v>1177</v>
      </c>
      <c r="M11" s="77">
        <v>1424</v>
      </c>
      <c r="N11" s="76">
        <v>1242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9/17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2017-11-07T07:43:37Z</cp:lastPrinted>
  <dcterms:created xsi:type="dcterms:W3CDTF">2014-04-03T08:37:47Z</dcterms:created>
  <dcterms:modified xsi:type="dcterms:W3CDTF">2017-11-07T08:38:54Z</dcterms:modified>
  <cp:category>LIS-Bericht</cp:category>
</cp:coreProperties>
</file>