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2" i="10"/>
  <c r="G12" i="10"/>
</calcChain>
</file>

<file path=xl/sharedStrings.xml><?xml version="1.0" encoding="utf-8"?>
<sst xmlns="http://schemas.openxmlformats.org/spreadsheetml/2006/main" count="220" uniqueCount="181">
  <si>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</si>
  <si>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</si>
  <si>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</si>
  <si>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</si>
  <si>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</si>
  <si>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</si>
  <si>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</si>
  <si>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</si>
  <si>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</si>
  <si>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</si>
  <si>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</si>
  <si>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</si>
  <si>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</si>
  <si>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</si>
  <si>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</si>
  <si>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</si>
  <si>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</si>
  <si>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</si>
  <si>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</si>
  <si>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</si>
  <si>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</si>
  <si>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</si>
  <si>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</si>
  <si>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</si>
  <si>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</si>
  <si>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</si>
  <si>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</si>
  <si>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</si>
  <si>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</si>
  <si>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</si>
  <si>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</si>
  <si>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</si>
  <si>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</si>
  <si>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</si>
  <si>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</si>
  <si>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</si>
  <si>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</si>
  <si>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</si>
  <si>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</si>
  <si>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</si>
  <si>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</si>
  <si>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</si>
  <si>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</si>
  <si>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</si>
  <si>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</si>
  <si>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</si>
  <si>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</si>
  <si>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</si>
  <si>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</si>
  <si>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</si>
  <si>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</si>
  <si>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</si>
  <si>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</si>
  <si>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</si>
  <si>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</si>
  <si>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</si>
  <si>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</si>
  <si>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</si>
  <si>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</si>
  <si>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</si>
  <si>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</si>
  <si>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</si>
  <si>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</si>
  <si>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</si>
  <si>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</si>
  <si>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</si>
  <si>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</si>
  <si>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</si>
  <si>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</si>
  <si>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</si>
  <si>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</si>
  <si>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</si>
  <si>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</si>
  <si>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</si>
  <si>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</si>
  <si>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</si>
  <si>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</si>
  <si>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</si>
  <si>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</si>
  <si>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</si>
  <si>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</si>
  <si>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</si>
  <si>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</si>
  <si>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</si>
  <si>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</si>
  <si>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</si>
  <si>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</si>
  <si>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</si>
  <si>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</si>
  <si>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</si>
  <si>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</si>
  <si>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</si>
  <si>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</si>
  <si>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</si>
  <si>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</si>
  <si>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</si>
  <si>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</si>
  <si>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</si>
  <si>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</si>
  <si>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</si>
  <si>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</si>
  <si>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</si>
  <si>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</si>
  <si>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</si>
  <si>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</si>
  <si>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</si>
  <si>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</si>
  <si>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</si>
  <si>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</si>
  <si>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</si>
  <si>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</si>
  <si>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</si>
  <si>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</si>
  <si>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</si>
  <si>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</si>
  <si>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</si>
  <si>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</si>
  <si>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</si>
  <si>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</si>
  <si>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</si>
  <si>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</si>
  <si>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</si>
  <si>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</si>
  <si>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</si>
  <si>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</si>
  <si>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</si>
  <si>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</si>
  <si>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</si>
  <si>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</si>
  <si>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</si>
  <si>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</si>
  <si>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</si>
  <si>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</si>
  <si>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</si>
  <si>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</si>
  <si>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</si>
  <si>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</si>
  <si>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</si>
  <si>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</si>
  <si>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</si>
  <si>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</si>
  <si>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</si>
  <si>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</si>
  <si>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</si>
  <si>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</si>
  <si>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</si>
  <si>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</si>
  <si>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</si>
  <si>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</si>
  <si>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</si>
  <si>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</si>
  <si>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</si>
  <si>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</si>
  <si>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</si>
  <si>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</si>
  <si>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</si>
  <si>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</si>
  <si>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</si>
  <si>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</si>
  <si>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</si>
  <si>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</si>
  <si>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4/16 HH</t>
  </si>
  <si>
    <t>4. Quartal 2016</t>
  </si>
  <si>
    <t xml:space="preserve">© Statistisches Amt für Hamburg und Schleswig-Holstein, Hamburg 2019  
Auszugsweise Vervielfältigung und Verbreitung mit Quellenangabe gestattet.        </t>
  </si>
  <si>
    <t>Januar - Dezember</t>
  </si>
  <si>
    <t>der Monate Januar bis Dezember</t>
  </si>
  <si>
    <t>2. Ausfuhr des Landes Hamburg 2014 bis 2016 im Monatsvergleich</t>
  </si>
  <si>
    <t>Januar - Dezember 2016</t>
  </si>
  <si>
    <t>Frankreich</t>
  </si>
  <si>
    <t>Verein.Arabische Em.</t>
  </si>
  <si>
    <t>China, Volksrepublik</t>
  </si>
  <si>
    <t>Verein.Staaten (USA)</t>
  </si>
  <si>
    <t>Vereinigt.Königreich</t>
  </si>
  <si>
    <t>Korea, Republik</t>
  </si>
  <si>
    <t>Mexiko</t>
  </si>
  <si>
    <t xml:space="preserve">2. Ausfuhr des Landes Hamburg im monatlichen Jahresvergleich in 2014 bis 2016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</si>
  <si>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</si>
  <si>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</si>
  <si>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2016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</si>
  <si>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rFont val="Arial"/>
        <family val="2"/>
      </rPr>
      <t>a</t>
    </r>
  </si>
  <si>
    <t>Herausgegeben am:1. Februar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</si>
</sst>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Polen</c:v>
                </c:pt>
                <c:pt idx="7">
                  <c:v>Österreich</c:v>
                </c:pt>
                <c:pt idx="8">
                  <c:v>Italien</c:v>
                </c:pt>
                <c:pt idx="9">
                  <c:v>Korea, Republik</c:v>
                </c:pt>
                <c:pt idx="10">
                  <c:v>Spanien</c:v>
                </c:pt>
                <c:pt idx="11">
                  <c:v>Türkei</c:v>
                </c:pt>
                <c:pt idx="12">
                  <c:v>Ungarn</c:v>
                </c:pt>
                <c:pt idx="13">
                  <c:v>Mexiko</c:v>
                </c:pt>
                <c:pt idx="14">
                  <c:v>Dänemark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11624.368347</c:v>
                </c:pt>
                <c:pt idx="1">
                  <c:v>7160.7098020000003</c:v>
                </c:pt>
                <c:pt idx="2">
                  <c:v>5198.435074</c:v>
                </c:pt>
                <c:pt idx="3">
                  <c:v>4406.8451489999998</c:v>
                </c:pt>
                <c:pt idx="4">
                  <c:v>3737.2514080000001</c:v>
                </c:pt>
                <c:pt idx="5">
                  <c:v>1987.7751410000001</c:v>
                </c:pt>
                <c:pt idx="6">
                  <c:v>1198.491219</c:v>
                </c:pt>
                <c:pt idx="7">
                  <c:v>1136.79188</c:v>
                </c:pt>
                <c:pt idx="8">
                  <c:v>1068.439885</c:v>
                </c:pt>
                <c:pt idx="9">
                  <c:v>1064.372128</c:v>
                </c:pt>
                <c:pt idx="10">
                  <c:v>949.546696</c:v>
                </c:pt>
                <c:pt idx="11">
                  <c:v>916.51820299999997</c:v>
                </c:pt>
                <c:pt idx="12">
                  <c:v>868.19075799999996</c:v>
                </c:pt>
                <c:pt idx="13">
                  <c:v>842.21591899999999</c:v>
                </c:pt>
                <c:pt idx="14">
                  <c:v>730.18419900000004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China, Volksrepublik</c:v>
                </c:pt>
                <c:pt idx="3">
                  <c:v>Verein.Staaten (USA)</c:v>
                </c:pt>
                <c:pt idx="4">
                  <c:v>Vereinigt.Königreich</c:v>
                </c:pt>
                <c:pt idx="5">
                  <c:v>Niederlande</c:v>
                </c:pt>
                <c:pt idx="6">
                  <c:v>Polen</c:v>
                </c:pt>
                <c:pt idx="7">
                  <c:v>Österreich</c:v>
                </c:pt>
                <c:pt idx="8">
                  <c:v>Italien</c:v>
                </c:pt>
                <c:pt idx="9">
                  <c:v>Korea, Republik</c:v>
                </c:pt>
                <c:pt idx="10">
                  <c:v>Spanien</c:v>
                </c:pt>
                <c:pt idx="11">
                  <c:v>Türkei</c:v>
                </c:pt>
                <c:pt idx="12">
                  <c:v>Ungarn</c:v>
                </c:pt>
                <c:pt idx="13">
                  <c:v>Mexiko</c:v>
                </c:pt>
                <c:pt idx="14">
                  <c:v>Dänemark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13106.190632</c:v>
                </c:pt>
                <c:pt idx="1">
                  <c:v>6215.2245199999998</c:v>
                </c:pt>
                <c:pt idx="2">
                  <c:v>4228.784885</c:v>
                </c:pt>
                <c:pt idx="3">
                  <c:v>4504.9516759999997</c:v>
                </c:pt>
                <c:pt idx="4">
                  <c:v>3378.9363450000001</c:v>
                </c:pt>
                <c:pt idx="5">
                  <c:v>2327.6059850000001</c:v>
                </c:pt>
                <c:pt idx="6">
                  <c:v>1188.419001</c:v>
                </c:pt>
                <c:pt idx="7">
                  <c:v>1144.252688</c:v>
                </c:pt>
                <c:pt idx="8">
                  <c:v>1025.286247</c:v>
                </c:pt>
                <c:pt idx="9">
                  <c:v>671.26394300000004</c:v>
                </c:pt>
                <c:pt idx="10">
                  <c:v>1020.960147</c:v>
                </c:pt>
                <c:pt idx="11">
                  <c:v>967.98160399999995</c:v>
                </c:pt>
                <c:pt idx="12">
                  <c:v>399.085961</c:v>
                </c:pt>
                <c:pt idx="13">
                  <c:v>593.76504699999998</c:v>
                </c:pt>
                <c:pt idx="14">
                  <c:v>1678.8315339999999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533696"/>
        <c:axId val="93535232"/>
      </c:barChart>
      <c:catAx>
        <c:axId val="935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3535232"/>
        <c:crosses val="autoZero"/>
        <c:auto val="1"/>
        <c:lblAlgn val="ctr"/>
        <c:lblOffset val="100"/>
        <c:noMultiLvlLbl val="0"/>
      </c:catAx>
      <c:valAx>
        <c:axId val="93535232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93533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2016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3325.376272</c:v>
                </c:pt>
                <c:pt idx="1">
                  <c:v>3998.9564700000001</c:v>
                </c:pt>
                <c:pt idx="2">
                  <c:v>5065.6608139999998</c:v>
                </c:pt>
                <c:pt idx="3">
                  <c:v>4563.6058720000001</c:v>
                </c:pt>
                <c:pt idx="4">
                  <c:v>4406.3541210000003</c:v>
                </c:pt>
                <c:pt idx="5">
                  <c:v>5012.648451</c:v>
                </c:pt>
                <c:pt idx="6">
                  <c:v>3362.8479900000002</c:v>
                </c:pt>
                <c:pt idx="7">
                  <c:v>4408.0220609999997</c:v>
                </c:pt>
                <c:pt idx="8">
                  <c:v>4246.1875909999999</c:v>
                </c:pt>
                <c:pt idx="9">
                  <c:v>4439.9363069999999</c:v>
                </c:pt>
                <c:pt idx="10">
                  <c:v>4767.4860010000002</c:v>
                </c:pt>
                <c:pt idx="11">
                  <c:v>6288.3182800000004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3298.5172010000001</c:v>
                </c:pt>
                <c:pt idx="1">
                  <c:v>4309.6928760000001</c:v>
                </c:pt>
                <c:pt idx="2">
                  <c:v>3869.7052950000002</c:v>
                </c:pt>
                <c:pt idx="3">
                  <c:v>5587.6795309999998</c:v>
                </c:pt>
                <c:pt idx="4">
                  <c:v>4743.1162800000002</c:v>
                </c:pt>
                <c:pt idx="5">
                  <c:v>4381.850265</c:v>
                </c:pt>
                <c:pt idx="6">
                  <c:v>5210.8993339999997</c:v>
                </c:pt>
                <c:pt idx="7">
                  <c:v>3894.0121100000001</c:v>
                </c:pt>
                <c:pt idx="8">
                  <c:v>4775.0556429999997</c:v>
                </c:pt>
                <c:pt idx="9">
                  <c:v>4926.2943740000001</c:v>
                </c:pt>
                <c:pt idx="10">
                  <c:v>4297.9740179999999</c:v>
                </c:pt>
                <c:pt idx="11">
                  <c:v>5122.1340440000004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2945.0725940000002</c:v>
                </c:pt>
                <c:pt idx="1">
                  <c:v>4114.5427289999998</c:v>
                </c:pt>
                <c:pt idx="2">
                  <c:v>3938.7254809999999</c:v>
                </c:pt>
                <c:pt idx="3">
                  <c:v>3576.691832</c:v>
                </c:pt>
                <c:pt idx="4">
                  <c:v>3893.4225200000001</c:v>
                </c:pt>
                <c:pt idx="5">
                  <c:v>4160.1878230000002</c:v>
                </c:pt>
                <c:pt idx="6">
                  <c:v>4674.4454640000004</c:v>
                </c:pt>
                <c:pt idx="7">
                  <c:v>3678.420752</c:v>
                </c:pt>
                <c:pt idx="8">
                  <c:v>4729.7701790000001</c:v>
                </c:pt>
                <c:pt idx="9">
                  <c:v>4559.6972619999997</c:v>
                </c:pt>
                <c:pt idx="10">
                  <c:v>4002.5370480000001</c:v>
                </c:pt>
                <c:pt idx="11">
                  <c:v>4991.0485930000004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81696"/>
        <c:axId val="93583616"/>
      </c:lineChart>
      <c:catAx>
        <c:axId val="935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3583616"/>
        <c:crosses val="autoZero"/>
        <c:auto val="1"/>
        <c:lblAlgn val="ctr"/>
        <c:lblOffset val="100"/>
        <c:noMultiLvlLbl val="0"/>
      </c:catAx>
      <c:valAx>
        <c:axId val="9358361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93581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4"/>
    </row>
    <row r="21" spans="1:7" ht="15.75" x14ac:dyDescent="0.25">
      <c r="G21" s="73" t="s">
        <v>180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view="pageLayout"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97" t="s">
        <v>0</v>
      </c>
      <c r="B2" s="97"/>
      <c r="C2" s="97"/>
      <c r="D2" s="97"/>
      <c r="E2" s="97"/>
      <c r="F2" s="97"/>
      <c r="G2" s="97"/>
    </row>
    <row r="3" spans="1:7" s="41" customFormat="1" x14ac:dyDescent="0.2"/>
    <row r="4" spans="1:7" s="41" customFormat="1" ht="15.75" x14ac:dyDescent="0.25">
      <c r="A4" s="98" t="s">
        <v>1</v>
      </c>
      <c r="B4" s="99"/>
      <c r="C4" s="99"/>
      <c r="D4" s="99"/>
      <c r="E4" s="99"/>
      <c r="F4" s="99"/>
      <c r="G4" s="99"/>
    </row>
    <row r="5" spans="1:7" s="41" customFormat="1" x14ac:dyDescent="0.2">
      <c r="A5" s="100"/>
      <c r="B5" s="100"/>
      <c r="C5" s="100"/>
      <c r="D5" s="100"/>
      <c r="E5" s="100"/>
      <c r="F5" s="100"/>
      <c r="G5" s="100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1" t="s">
        <v>129</v>
      </c>
      <c r="B8" s="102"/>
      <c r="C8" s="102"/>
      <c r="D8" s="102"/>
      <c r="E8" s="102"/>
      <c r="F8" s="102"/>
      <c r="G8" s="102"/>
    </row>
    <row r="9" spans="1:7" s="41" customFormat="1" x14ac:dyDescent="0.2">
      <c r="A9" s="102" t="s">
        <v>4</v>
      </c>
      <c r="B9" s="102"/>
      <c r="C9" s="102"/>
      <c r="D9" s="102"/>
      <c r="E9" s="102"/>
      <c r="F9" s="102"/>
      <c r="G9" s="102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41" customFormat="1" x14ac:dyDescent="0.2">
      <c r="A12" s="102" t="s">
        <v>3</v>
      </c>
      <c r="B12" s="102"/>
      <c r="C12" s="102"/>
      <c r="D12" s="102"/>
      <c r="E12" s="102"/>
      <c r="F12" s="102"/>
      <c r="G12" s="102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1" t="s">
        <v>131</v>
      </c>
      <c r="B15" s="102"/>
      <c r="C15" s="102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5" t="s">
        <v>149</v>
      </c>
      <c r="B17" s="102"/>
      <c r="C17" s="102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6" t="s">
        <v>156</v>
      </c>
      <c r="C18" s="102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7" t="s">
        <v>150</v>
      </c>
      <c r="C19" s="107"/>
      <c r="D19" s="107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1" t="s">
        <v>141</v>
      </c>
      <c r="B21" s="102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102" t="s">
        <v>136</v>
      </c>
      <c r="C23" s="102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102" t="s">
        <v>138</v>
      </c>
      <c r="C24" s="102"/>
      <c r="D24" s="71"/>
      <c r="E24" s="71"/>
      <c r="F24" s="71"/>
      <c r="G24" s="71"/>
    </row>
    <row r="25" spans="1:7" s="41" customFormat="1" ht="12.75" customHeight="1" x14ac:dyDescent="0.2">
      <c r="A25" s="71"/>
      <c r="B25" s="102"/>
      <c r="C25" s="102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104" t="s">
        <v>163</v>
      </c>
      <c r="B29" s="102"/>
      <c r="C29" s="102"/>
      <c r="D29" s="102"/>
      <c r="E29" s="102"/>
      <c r="F29" s="102"/>
      <c r="G29" s="102"/>
    </row>
    <row r="30" spans="1:7" s="41" customFormat="1" ht="41.85" customHeight="1" x14ac:dyDescent="0.2">
      <c r="A30" s="102" t="s">
        <v>148</v>
      </c>
      <c r="B30" s="102"/>
      <c r="C30" s="102"/>
      <c r="D30" s="102"/>
      <c r="E30" s="102"/>
      <c r="F30" s="102"/>
      <c r="G30" s="102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100" t="s">
        <v>144</v>
      </c>
      <c r="B41" s="100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2:G2"/>
    <mergeCell ref="A4:G4"/>
    <mergeCell ref="A5:G5"/>
    <mergeCell ref="A8:G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view="pageLayout"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8" t="s">
        <v>154</v>
      </c>
      <c r="B2" s="108"/>
      <c r="C2" s="108"/>
      <c r="D2" s="108"/>
      <c r="E2" s="108"/>
      <c r="F2" s="108"/>
      <c r="G2" s="108"/>
    </row>
    <row r="4" spans="1:7" s="9" customFormat="1" ht="26.25" customHeight="1" x14ac:dyDescent="0.2">
      <c r="A4" s="116" t="s">
        <v>132</v>
      </c>
      <c r="B4" s="77" t="s">
        <v>121</v>
      </c>
      <c r="C4" s="77" t="s">
        <v>122</v>
      </c>
      <c r="D4" s="77" t="s">
        <v>123</v>
      </c>
      <c r="E4" s="111" t="s">
        <v>164</v>
      </c>
      <c r="F4" s="112"/>
      <c r="G4" s="113"/>
    </row>
    <row r="5" spans="1:7" s="9" customFormat="1" ht="18" customHeight="1" x14ac:dyDescent="0.2">
      <c r="A5" s="117"/>
      <c r="B5" s="109" t="s">
        <v>178</v>
      </c>
      <c r="C5" s="110"/>
      <c r="D5" s="110"/>
      <c r="E5" s="32" t="s">
        <v>178</v>
      </c>
      <c r="F5" s="32" t="s">
        <v>179</v>
      </c>
      <c r="G5" s="114" t="s">
        <v>155</v>
      </c>
    </row>
    <row r="6" spans="1:7" s="9" customFormat="1" ht="17.25" customHeight="1" x14ac:dyDescent="0.2">
      <c r="A6" s="118"/>
      <c r="B6" s="109" t="s">
        <v>128</v>
      </c>
      <c r="C6" s="110"/>
      <c r="D6" s="110"/>
      <c r="E6" s="110"/>
      <c r="F6" s="110"/>
      <c r="G6" s="115"/>
    </row>
    <row r="7" spans="1:7" s="9" customFormat="1" ht="18.75" customHeight="1" x14ac:dyDescent="0.2">
      <c r="A7" s="34" t="s">
        <v>22</v>
      </c>
      <c r="B7" s="78">
        <v>169.44577799999999</v>
      </c>
      <c r="C7" s="78">
        <v>149.79893899999999</v>
      </c>
      <c r="D7" s="78">
        <v>137.43042700000001</v>
      </c>
      <c r="E7" s="78">
        <v>1984.7508459999999</v>
      </c>
      <c r="F7" s="78">
        <v>2188.1287550000002</v>
      </c>
      <c r="G7" s="79">
        <f>IF(AND(F7&gt;0,E7&gt;0),(E7/F7%)-100,"x  ")</f>
        <v>-9.2946042839238885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0.4375</v>
      </c>
      <c r="C9" s="78">
        <v>0</v>
      </c>
      <c r="D9" s="78">
        <v>0.54067299999999996</v>
      </c>
      <c r="E9" s="78">
        <v>1.90412</v>
      </c>
      <c r="F9" s="78">
        <v>1.1545620000000001</v>
      </c>
      <c r="G9" s="79">
        <f>IF(AND(F9&gt;0,E9&gt;0),(E9/F9%)-100,"x  ")</f>
        <v>64.921416086793073</v>
      </c>
    </row>
    <row r="10" spans="1:7" s="9" customFormat="1" ht="12" x14ac:dyDescent="0.2">
      <c r="A10" s="44" t="s">
        <v>25</v>
      </c>
      <c r="B10" s="78">
        <v>16.929511999999999</v>
      </c>
      <c r="C10" s="78">
        <v>18.351773000000001</v>
      </c>
      <c r="D10" s="78">
        <v>17.766258000000001</v>
      </c>
      <c r="E10" s="78">
        <v>284.124484</v>
      </c>
      <c r="F10" s="78">
        <v>338.92979400000002</v>
      </c>
      <c r="G10" s="79">
        <f>IF(AND(F10&gt;0,E10&gt;0),(E10/F10%)-100,"x  ")</f>
        <v>-16.170106898303544</v>
      </c>
    </row>
    <row r="11" spans="1:7" s="9" customFormat="1" ht="12" x14ac:dyDescent="0.2">
      <c r="A11" s="44" t="s">
        <v>26</v>
      </c>
      <c r="B11" s="78">
        <v>138.04771600000001</v>
      </c>
      <c r="C11" s="78">
        <v>117.52704300000001</v>
      </c>
      <c r="D11" s="78">
        <v>108.788809</v>
      </c>
      <c r="E11" s="78">
        <v>1547.4780049999999</v>
      </c>
      <c r="F11" s="78">
        <v>1678.3976809999999</v>
      </c>
      <c r="G11" s="79">
        <f>IF(AND(F11&gt;0,E11&gt;0),(E11/F11%)-100,"x  ")</f>
        <v>-7.8002774599877398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18.075555000000001</v>
      </c>
      <c r="C13" s="78">
        <v>24.098572999999998</v>
      </c>
      <c r="D13" s="78">
        <v>26.986039999999999</v>
      </c>
      <c r="E13" s="78">
        <v>367.37250299999999</v>
      </c>
      <c r="F13" s="78">
        <v>466.00116800000001</v>
      </c>
      <c r="G13" s="79">
        <f>IF(AND(F13&gt;0,E13&gt;0),(E13/F13%)-100,"x  ")</f>
        <v>-21.164896522319452</v>
      </c>
    </row>
    <row r="14" spans="1:7" s="9" customFormat="1" ht="12" x14ac:dyDescent="0.2">
      <c r="A14" s="45" t="s">
        <v>28</v>
      </c>
      <c r="B14" s="78">
        <v>51.550234000000003</v>
      </c>
      <c r="C14" s="78">
        <v>27.778570999999999</v>
      </c>
      <c r="D14" s="78">
        <v>25.278635000000001</v>
      </c>
      <c r="E14" s="78">
        <v>317.39877100000001</v>
      </c>
      <c r="F14" s="78">
        <v>369.00884000000002</v>
      </c>
      <c r="G14" s="79">
        <f>IF(AND(F14&gt;0,E14&gt;0),(E14/F14%)-100,"x  ")</f>
        <v>-13.986133502926378</v>
      </c>
    </row>
    <row r="15" spans="1:7" s="9" customFormat="1" ht="12" x14ac:dyDescent="0.2">
      <c r="A15" s="46" t="s">
        <v>27</v>
      </c>
      <c r="B15" s="78">
        <v>14.03105</v>
      </c>
      <c r="C15" s="78">
        <v>13.920123</v>
      </c>
      <c r="D15" s="78">
        <v>10.334687000000001</v>
      </c>
      <c r="E15" s="78">
        <v>151.244237</v>
      </c>
      <c r="F15" s="78">
        <v>169.64671799999999</v>
      </c>
      <c r="G15" s="79">
        <f>IF(AND(F15&gt;0,E15&gt;0),(E15/F15%)-100,"x  ")</f>
        <v>-10.847531397571743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4248.7893400000003</v>
      </c>
      <c r="C17" s="78">
        <v>4595.6390339999998</v>
      </c>
      <c r="D17" s="78">
        <v>6130.7365200000004</v>
      </c>
      <c r="E17" s="78">
        <v>51673.576079999999</v>
      </c>
      <c r="F17" s="78">
        <v>51910.620260999996</v>
      </c>
      <c r="G17" s="79">
        <f>IF(AND(F17&gt;0,E17&gt;0),(E17/F17%)-100,"x  ")</f>
        <v>-0.45663908427248145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12.583957</v>
      </c>
      <c r="C19" s="78">
        <v>10.190626999999999</v>
      </c>
      <c r="D19" s="78">
        <v>11.695993</v>
      </c>
      <c r="E19" s="78">
        <v>136.85221200000001</v>
      </c>
      <c r="F19" s="78">
        <v>1235.7660739999999</v>
      </c>
      <c r="G19" s="79">
        <f>IF(AND(F19&gt;0,E19&gt;0),(E19/F19%)-100,"x  ")</f>
        <v>-88.925718638882131</v>
      </c>
    </row>
    <row r="20" spans="1:7" s="9" customFormat="1" ht="12" x14ac:dyDescent="0.2">
      <c r="A20" s="46" t="s">
        <v>33</v>
      </c>
      <c r="B20" s="78">
        <v>411.32411000000002</v>
      </c>
      <c r="C20" s="78">
        <v>383.72724499999998</v>
      </c>
      <c r="D20" s="78">
        <v>505.94281899999999</v>
      </c>
      <c r="E20" s="78">
        <v>4776.624014</v>
      </c>
      <c r="F20" s="78">
        <v>5682.9429739999996</v>
      </c>
      <c r="G20" s="79">
        <f>IF(AND(F20&gt;0,E20&gt;0),(E20/F20%)-100,"x  ")</f>
        <v>-15.948056564116413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3.7765430000000002</v>
      </c>
      <c r="C22" s="78">
        <v>4.1647999999999996</v>
      </c>
      <c r="D22" s="78">
        <v>2.5338050000000001</v>
      </c>
      <c r="E22" s="78">
        <v>40.703000000000003</v>
      </c>
      <c r="F22" s="78">
        <v>45.090468999999999</v>
      </c>
      <c r="G22" s="79">
        <f>IF(AND(F22&gt;0,E22&gt;0),(E22/F22%)-100,"x  ")</f>
        <v>-9.7303689611212434</v>
      </c>
    </row>
    <row r="23" spans="1:7" s="9" customFormat="1" ht="12" x14ac:dyDescent="0.2">
      <c r="A23" s="36" t="s">
        <v>36</v>
      </c>
      <c r="B23" s="78">
        <v>15.394615</v>
      </c>
      <c r="C23" s="78">
        <v>30.290952000000001</v>
      </c>
      <c r="D23" s="78">
        <v>62.598010000000002</v>
      </c>
      <c r="E23" s="78">
        <v>315.03979399999997</v>
      </c>
      <c r="F23" s="78">
        <v>323.24372</v>
      </c>
      <c r="G23" s="79">
        <f>IF(AND(F23&gt;0,E23&gt;0),(E23/F23%)-100,"x  ")</f>
        <v>-2.538000119538296</v>
      </c>
    </row>
    <row r="24" spans="1:7" s="9" customFormat="1" ht="12" x14ac:dyDescent="0.2">
      <c r="A24" s="36" t="s">
        <v>38</v>
      </c>
      <c r="B24" s="78">
        <v>20.925322999999999</v>
      </c>
      <c r="C24" s="78">
        <v>20.989467999999999</v>
      </c>
      <c r="D24" s="78">
        <v>17.832902000000001</v>
      </c>
      <c r="E24" s="78">
        <v>253.82466700000001</v>
      </c>
      <c r="F24" s="78">
        <v>261.54337199999998</v>
      </c>
      <c r="G24" s="79">
        <f>IF(AND(F24&gt;0,E24&gt;0),(E24/F24%)-100,"x  ")</f>
        <v>-2.9512141489098696</v>
      </c>
    </row>
    <row r="25" spans="1:7" s="9" customFormat="1" ht="12" x14ac:dyDescent="0.2">
      <c r="A25" s="36" t="s">
        <v>37</v>
      </c>
      <c r="B25" s="78">
        <v>153.0307</v>
      </c>
      <c r="C25" s="78">
        <v>135.57608099999999</v>
      </c>
      <c r="D25" s="78">
        <v>134.461375</v>
      </c>
      <c r="E25" s="78">
        <v>1490.802283</v>
      </c>
      <c r="F25" s="78">
        <v>1834.54736</v>
      </c>
      <c r="G25" s="79">
        <f>IF(AND(F25&gt;0,E25&gt;0),(E25/F25%)-100,"x  ")</f>
        <v>-18.737323685118724</v>
      </c>
    </row>
    <row r="26" spans="1:7" s="9" customFormat="1" ht="12" x14ac:dyDescent="0.2">
      <c r="A26" s="47" t="s">
        <v>39</v>
      </c>
      <c r="B26" s="78">
        <v>3824.881273</v>
      </c>
      <c r="C26" s="78">
        <v>4201.7211619999998</v>
      </c>
      <c r="D26" s="78">
        <v>5613.0977080000002</v>
      </c>
      <c r="E26" s="78">
        <v>46760.099854</v>
      </c>
      <c r="F26" s="78">
        <v>44991.911212999999</v>
      </c>
      <c r="G26" s="79">
        <f>IF(AND(F26&gt;0,E26&gt;0),(E26/F26%)-100,"x  ")</f>
        <v>3.9300145144514289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199.982777</v>
      </c>
      <c r="C28" s="78">
        <v>184.70925099999999</v>
      </c>
      <c r="D28" s="78">
        <v>166.11964</v>
      </c>
      <c r="E28" s="78">
        <v>2320.6050479999999</v>
      </c>
      <c r="F28" s="78">
        <v>2570.756269</v>
      </c>
      <c r="G28" s="79">
        <f>IF(AND(F28&gt;0,E28&gt;0),(E28/F28%)-100,"x  ")</f>
        <v>-9.7306471257699769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23.652542</v>
      </c>
      <c r="C30" s="78">
        <v>25.576225999999998</v>
      </c>
      <c r="D30" s="78">
        <v>16.696542000000001</v>
      </c>
      <c r="E30" s="78">
        <v>281.73368799999997</v>
      </c>
      <c r="F30" s="78">
        <v>288.52176100000003</v>
      </c>
      <c r="G30" s="79">
        <f>IF(AND(F30&gt;0,E30&gt;0),(E30/F30%)-100,"x  ")</f>
        <v>-2.352707461812571</v>
      </c>
    </row>
    <row r="31" spans="1:7" s="9" customFormat="1" ht="12" x14ac:dyDescent="0.2">
      <c r="A31" s="49" t="s">
        <v>43</v>
      </c>
      <c r="B31" s="78">
        <v>40.919888</v>
      </c>
      <c r="C31" s="78">
        <v>38.580492999999997</v>
      </c>
      <c r="D31" s="78">
        <v>35.847329000000002</v>
      </c>
      <c r="E31" s="78">
        <v>508.95007500000003</v>
      </c>
      <c r="F31" s="78">
        <v>529.01305000000002</v>
      </c>
      <c r="G31" s="79">
        <f>IF(AND(F31&gt;0,E31&gt;0),(E31/F31%)-100,"x  ")</f>
        <v>-3.7925293147305155</v>
      </c>
    </row>
    <row r="32" spans="1:7" s="9" customFormat="1" ht="12" x14ac:dyDescent="0.2">
      <c r="A32" s="49" t="s">
        <v>42</v>
      </c>
      <c r="B32" s="78">
        <v>55.529715000000003</v>
      </c>
      <c r="C32" s="78">
        <v>45.062108000000002</v>
      </c>
      <c r="D32" s="78">
        <v>48.667217000000001</v>
      </c>
      <c r="E32" s="78">
        <v>619.23488299999997</v>
      </c>
      <c r="F32" s="78">
        <v>761.98267499999997</v>
      </c>
      <c r="G32" s="79">
        <f>IF(AND(F32&gt;0,E32&gt;0),(E32/F32%)-100,"x  ")</f>
        <v>-18.733731971005767</v>
      </c>
    </row>
    <row r="33" spans="1:7" s="9" customFormat="1" ht="12" x14ac:dyDescent="0.2">
      <c r="A33" s="38" t="s">
        <v>44</v>
      </c>
      <c r="B33" s="78">
        <v>3624.8984959999998</v>
      </c>
      <c r="C33" s="78">
        <v>4017.0119110000001</v>
      </c>
      <c r="D33" s="78">
        <v>5446.9780680000003</v>
      </c>
      <c r="E33" s="78">
        <v>44439.494806000002</v>
      </c>
      <c r="F33" s="78">
        <v>42421.154944000002</v>
      </c>
      <c r="G33" s="79">
        <f>IF(AND(F33&gt;0,E33&gt;0),(E33/F33%)-100,"x  ")</f>
        <v>4.7578616486618586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10.850066</v>
      </c>
      <c r="C35" s="78">
        <v>14.988985</v>
      </c>
      <c r="D35" s="78">
        <v>11.999558</v>
      </c>
      <c r="E35" s="78">
        <v>148.37127000000001</v>
      </c>
      <c r="F35" s="78">
        <v>140.20219800000001</v>
      </c>
      <c r="G35" s="79">
        <f>IF(AND(F35&gt;0,E35&gt;0),(E35/F35%)-100,"x  ")</f>
        <v>5.8266361844056149</v>
      </c>
    </row>
    <row r="36" spans="1:7" s="9" customFormat="1" ht="12" x14ac:dyDescent="0.2">
      <c r="A36" s="49" t="s">
        <v>46</v>
      </c>
      <c r="B36" s="78">
        <v>14.430775000000001</v>
      </c>
      <c r="C36" s="78">
        <v>16.663283</v>
      </c>
      <c r="D36" s="78">
        <v>9.4734940000000005</v>
      </c>
      <c r="E36" s="78">
        <v>170.64890800000001</v>
      </c>
      <c r="F36" s="78">
        <v>162.33204799999999</v>
      </c>
      <c r="G36" s="79">
        <f>IF(AND(F36&gt;0,E36&gt;0),(E36/F36%)-100,"x  ")</f>
        <v>5.1233629480236829</v>
      </c>
    </row>
    <row r="37" spans="1:7" s="9" customFormat="1" ht="12" x14ac:dyDescent="0.2">
      <c r="A37" s="49" t="s">
        <v>47</v>
      </c>
      <c r="B37" s="78">
        <v>19.130523</v>
      </c>
      <c r="C37" s="78">
        <v>19.189124</v>
      </c>
      <c r="D37" s="78">
        <v>15.188542999999999</v>
      </c>
      <c r="E37" s="78">
        <v>227.922786</v>
      </c>
      <c r="F37" s="78">
        <v>240.140387</v>
      </c>
      <c r="G37" s="79">
        <f>IF(AND(F37&gt;0,E37&gt;0),(E37/F37%)-100,"x  ")</f>
        <v>-5.0876910596467155</v>
      </c>
    </row>
    <row r="38" spans="1:7" s="9" customFormat="1" ht="12" x14ac:dyDescent="0.2">
      <c r="A38" s="49" t="s">
        <v>48</v>
      </c>
      <c r="B38" s="78">
        <v>165.51451499999999</v>
      </c>
      <c r="C38" s="78">
        <v>203.11426</v>
      </c>
      <c r="D38" s="78">
        <v>222.46338</v>
      </c>
      <c r="E38" s="78">
        <v>2146.7778939999998</v>
      </c>
      <c r="F38" s="78">
        <v>2309.5731209999999</v>
      </c>
      <c r="G38" s="79">
        <f>IF(AND(F38&gt;0,E38&gt;0),(E38/F38%)-100,"x  ")</f>
        <v>-7.0487149993117839</v>
      </c>
    </row>
    <row r="39" spans="1:7" s="9" customFormat="1" ht="12" x14ac:dyDescent="0.2">
      <c r="A39" s="49" t="s">
        <v>49</v>
      </c>
      <c r="B39" s="78">
        <v>55.710594999999998</v>
      </c>
      <c r="C39" s="78">
        <v>59.285212999999999</v>
      </c>
      <c r="D39" s="78">
        <v>62.315807</v>
      </c>
      <c r="E39" s="78">
        <v>699.87798199999997</v>
      </c>
      <c r="F39" s="78">
        <v>677.68946900000003</v>
      </c>
      <c r="G39" s="79">
        <f>IF(AND(F39&gt;0,E39&gt;0),(E39/F39%)-100,"x  ")</f>
        <v>3.2741416260667791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34.673896999999997</v>
      </c>
      <c r="C41" s="78">
        <v>36.369495999999998</v>
      </c>
      <c r="D41" s="78">
        <v>38.561974999999997</v>
      </c>
      <c r="E41" s="78">
        <v>407.49648300000001</v>
      </c>
      <c r="F41" s="78">
        <v>422.92704500000002</v>
      </c>
      <c r="G41" s="79">
        <f t="shared" ref="G41:G46" si="0">IF(AND(F41&gt;0,E41&gt;0),(E41/F41%)-100,"x  ")</f>
        <v>-3.6485162588739257</v>
      </c>
    </row>
    <row r="42" spans="1:7" s="9" customFormat="1" ht="12" x14ac:dyDescent="0.2">
      <c r="A42" s="49" t="s">
        <v>52</v>
      </c>
      <c r="B42" s="78">
        <v>43.324435999999999</v>
      </c>
      <c r="C42" s="78">
        <v>44.884295999999999</v>
      </c>
      <c r="D42" s="78">
        <v>43.846338000000003</v>
      </c>
      <c r="E42" s="78">
        <v>482.34929299999999</v>
      </c>
      <c r="F42" s="78">
        <v>468.75090799999998</v>
      </c>
      <c r="G42" s="79">
        <f t="shared" si="0"/>
        <v>2.9009831806021822</v>
      </c>
    </row>
    <row r="43" spans="1:7" s="9" customFormat="1" ht="12" x14ac:dyDescent="0.2">
      <c r="A43" s="49" t="s">
        <v>53</v>
      </c>
      <c r="B43" s="78">
        <v>17.704530999999999</v>
      </c>
      <c r="C43" s="78">
        <v>22.399456000000001</v>
      </c>
      <c r="D43" s="78">
        <v>14.378053</v>
      </c>
      <c r="E43" s="78">
        <v>224.89879300000001</v>
      </c>
      <c r="F43" s="78">
        <v>183.02368300000001</v>
      </c>
      <c r="G43" s="79">
        <f t="shared" si="0"/>
        <v>22.879612798525102</v>
      </c>
    </row>
    <row r="44" spans="1:7" s="9" customFormat="1" ht="12" x14ac:dyDescent="0.2">
      <c r="A44" s="49" t="s">
        <v>54</v>
      </c>
      <c r="B44" s="78">
        <v>5.6469310000000004</v>
      </c>
      <c r="C44" s="78">
        <v>2.4035500000000001</v>
      </c>
      <c r="D44" s="78">
        <v>5.1103889999999996</v>
      </c>
      <c r="E44" s="78">
        <v>189.90383199999999</v>
      </c>
      <c r="F44" s="78">
        <v>505.94135699999998</v>
      </c>
      <c r="G44" s="79">
        <f t="shared" si="0"/>
        <v>-62.465248319282985</v>
      </c>
    </row>
    <row r="45" spans="1:7" s="9" customFormat="1" ht="12" x14ac:dyDescent="0.2">
      <c r="A45" s="49" t="s">
        <v>55</v>
      </c>
      <c r="B45" s="78">
        <v>2763.3562849999998</v>
      </c>
      <c r="C45" s="78">
        <v>3089.5818140000001</v>
      </c>
      <c r="D45" s="78">
        <v>4631.2045870000002</v>
      </c>
      <c r="E45" s="78">
        <v>34760.453405</v>
      </c>
      <c r="F45" s="78">
        <v>32739.841842000002</v>
      </c>
      <c r="G45" s="79">
        <f t="shared" si="0"/>
        <v>6.1717205988694559</v>
      </c>
    </row>
    <row r="46" spans="1:7" s="9" customFormat="1" ht="12" x14ac:dyDescent="0.2">
      <c r="A46" s="49" t="s">
        <v>56</v>
      </c>
      <c r="B46" s="78">
        <v>81.676267999999993</v>
      </c>
      <c r="C46" s="78">
        <v>95.68141</v>
      </c>
      <c r="D46" s="78">
        <v>68.487863000000004</v>
      </c>
      <c r="E46" s="78">
        <v>1016.164257</v>
      </c>
      <c r="F46" s="78">
        <v>936.64105099999995</v>
      </c>
      <c r="G46" s="79">
        <f t="shared" si="0"/>
        <v>8.4902541816950645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32.263188999999997</v>
      </c>
      <c r="C48" s="78">
        <v>33.426116</v>
      </c>
      <c r="D48" s="78">
        <v>28.551192</v>
      </c>
      <c r="E48" s="78">
        <v>351.99676599999998</v>
      </c>
      <c r="F48" s="78">
        <v>318.18195500000002</v>
      </c>
      <c r="G48" s="79">
        <f>IF(AND(F48&gt;0,E48&gt;0),(E48/F48%)-100,"x  ")</f>
        <v>10.62750745874321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4450.4983069999998</v>
      </c>
      <c r="C50" s="81">
        <v>4778.8640889999997</v>
      </c>
      <c r="D50" s="81">
        <v>6296.7181389999996</v>
      </c>
      <c r="E50" s="81">
        <v>54010.323691999998</v>
      </c>
      <c r="F50" s="81">
        <v>54416.930971000002</v>
      </c>
      <c r="G50" s="82">
        <f>IF(AND(F50&gt;0,E50&gt;0),(E50/F50%)-100,"x  ")</f>
        <v>-0.74720729696551302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177</v>
      </c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4/16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view="pageLayout" zoomScaleNormal="100" workbookViewId="0"/>
  </sheetViews>
  <sheetFormatPr baseColWidth="10" defaultRowHeight="14.25" x14ac:dyDescent="0.2"/>
  <cols>
    <col min="1" max="1" width="24.37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19" t="s">
        <v>157</v>
      </c>
      <c r="B2" s="120"/>
      <c r="C2" s="120"/>
      <c r="D2" s="120"/>
      <c r="E2" s="120"/>
      <c r="F2" s="120"/>
      <c r="G2" s="120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1" t="s">
        <v>58</v>
      </c>
      <c r="B4" s="83" t="s">
        <v>121</v>
      </c>
      <c r="C4" s="83" t="s">
        <v>122</v>
      </c>
      <c r="D4" s="83" t="s">
        <v>123</v>
      </c>
      <c r="E4" s="125" t="s">
        <v>164</v>
      </c>
      <c r="F4" s="125"/>
      <c r="G4" s="126"/>
    </row>
    <row r="5" spans="1:7" ht="24" customHeight="1" x14ac:dyDescent="0.2">
      <c r="A5" s="122"/>
      <c r="B5" s="109" t="s">
        <v>178</v>
      </c>
      <c r="C5" s="110"/>
      <c r="D5" s="110"/>
      <c r="E5" s="32" t="s">
        <v>178</v>
      </c>
      <c r="F5" s="32" t="s">
        <v>179</v>
      </c>
      <c r="G5" s="127" t="s">
        <v>152</v>
      </c>
    </row>
    <row r="6" spans="1:7" ht="17.25" customHeight="1" x14ac:dyDescent="0.2">
      <c r="A6" s="123"/>
      <c r="B6" s="110" t="s">
        <v>128</v>
      </c>
      <c r="C6" s="124"/>
      <c r="D6" s="124"/>
      <c r="E6" s="124"/>
      <c r="F6" s="124"/>
      <c r="G6" s="128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2231.0277679999999</v>
      </c>
      <c r="C8" s="78">
        <v>2507.4332669999999</v>
      </c>
      <c r="D8" s="78">
        <v>2407.034752</v>
      </c>
      <c r="E8" s="78">
        <v>29336.875926000001</v>
      </c>
      <c r="F8" s="78">
        <v>31175.071339999999</v>
      </c>
      <c r="G8" s="79">
        <f>IF(AND(F8&gt;0,E8&gt;0),(E8/F8%)-100,"x  ")</f>
        <v>-5.8963631356360509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2110.9735369999999</v>
      </c>
      <c r="C10" s="78">
        <v>2338.4272679999999</v>
      </c>
      <c r="D10" s="78">
        <v>2175.6596030000001</v>
      </c>
      <c r="E10" s="78">
        <v>26716.104156000001</v>
      </c>
      <c r="F10" s="78">
        <v>28695.611966</v>
      </c>
      <c r="G10" s="79">
        <f>IF(AND(F10&gt;0,E10&gt;0),(E10/F10%)-100,"x  ")</f>
        <v>-6.8982944582099179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4">
        <f>SUM(B14:B31)</f>
        <v>1467.2102010000001</v>
      </c>
      <c r="C12" s="94">
        <f>SUM(C14:C31)</f>
        <v>1732.6640140000002</v>
      </c>
      <c r="D12" s="94">
        <f>SUM(D14:D31)</f>
        <v>1391.764711</v>
      </c>
      <c r="E12" s="94">
        <f>SUM(E14:E31)</f>
        <v>18425.804950000002</v>
      </c>
      <c r="F12" s="94">
        <f>SUM(F14:F31)</f>
        <v>20591.698802999999</v>
      </c>
      <c r="G12" s="95">
        <f>IF(AND(F12&gt;0,E12&gt;0),(E12/F12%)-100,"x  ")</f>
        <v>-10.518286391623263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899.42458699999997</v>
      </c>
      <c r="C14" s="78">
        <v>1179.136109</v>
      </c>
      <c r="D14" s="78">
        <v>821.63741500000003</v>
      </c>
      <c r="E14" s="78">
        <v>11624.368347</v>
      </c>
      <c r="F14" s="78">
        <v>13106.190632</v>
      </c>
      <c r="G14" s="79">
        <f t="shared" ref="G14:G32" si="0">IF(AND(F14&gt;0,E14&gt;0),(E14/F14%)-100,"x  ")</f>
        <v>-11.306277518823748</v>
      </c>
    </row>
    <row r="15" spans="1:7" ht="12.75" customHeight="1" x14ac:dyDescent="0.2">
      <c r="A15" s="64" t="s">
        <v>63</v>
      </c>
      <c r="B15" s="78">
        <v>52.922812999999998</v>
      </c>
      <c r="C15" s="78">
        <v>66.490132000000003</v>
      </c>
      <c r="D15" s="78">
        <v>58.478811</v>
      </c>
      <c r="E15" s="78">
        <v>616.29025999999999</v>
      </c>
      <c r="F15" s="78">
        <v>769.82372799999996</v>
      </c>
      <c r="G15" s="79">
        <f t="shared" si="0"/>
        <v>-19.94397709705305</v>
      </c>
    </row>
    <row r="16" spans="1:7" ht="12.75" customHeight="1" x14ac:dyDescent="0.2">
      <c r="A16" s="64" t="s">
        <v>64</v>
      </c>
      <c r="B16" s="78">
        <v>5.6654099999999996</v>
      </c>
      <c r="C16" s="78">
        <v>8.9439089999999997</v>
      </c>
      <c r="D16" s="78">
        <v>4.645645</v>
      </c>
      <c r="E16" s="78">
        <v>75.019480000000001</v>
      </c>
      <c r="F16" s="78">
        <v>75.883274</v>
      </c>
      <c r="G16" s="79">
        <f t="shared" si="0"/>
        <v>-1.1383193613918081</v>
      </c>
    </row>
    <row r="17" spans="1:7" ht="12.75" customHeight="1" x14ac:dyDescent="0.2">
      <c r="A17" s="64" t="s">
        <v>65</v>
      </c>
      <c r="B17" s="78">
        <v>239.373232</v>
      </c>
      <c r="C17" s="78">
        <v>128.020859</v>
      </c>
      <c r="D17" s="78">
        <v>106.70468200000001</v>
      </c>
      <c r="E17" s="78">
        <v>1987.7751410000001</v>
      </c>
      <c r="F17" s="78">
        <v>2327.6059850000001</v>
      </c>
      <c r="G17" s="79">
        <f t="shared" si="0"/>
        <v>-14.600015904324124</v>
      </c>
    </row>
    <row r="18" spans="1:7" ht="12.75" customHeight="1" x14ac:dyDescent="0.2">
      <c r="A18" s="64" t="s">
        <v>66</v>
      </c>
      <c r="B18" s="78">
        <v>89.004146000000006</v>
      </c>
      <c r="C18" s="78">
        <v>96.715095000000005</v>
      </c>
      <c r="D18" s="78">
        <v>101.001419</v>
      </c>
      <c r="E18" s="78">
        <v>1068.439885</v>
      </c>
      <c r="F18" s="78">
        <v>1025.286247</v>
      </c>
      <c r="G18" s="79">
        <f t="shared" si="0"/>
        <v>4.2089356144460197</v>
      </c>
    </row>
    <row r="19" spans="1:7" ht="12.75" customHeight="1" x14ac:dyDescent="0.2">
      <c r="A19" s="64" t="s">
        <v>67</v>
      </c>
      <c r="B19" s="78">
        <v>7.5093110000000003</v>
      </c>
      <c r="C19" s="78">
        <v>8.5591880000000007</v>
      </c>
      <c r="D19" s="78">
        <v>4.9547309999999998</v>
      </c>
      <c r="E19" s="78">
        <v>113.871335</v>
      </c>
      <c r="F19" s="78">
        <v>91.717809000000003</v>
      </c>
      <c r="G19" s="79">
        <f t="shared" si="0"/>
        <v>24.154006993341937</v>
      </c>
    </row>
    <row r="20" spans="1:7" ht="12.75" customHeight="1" x14ac:dyDescent="0.2">
      <c r="A20" s="64" t="s">
        <v>68</v>
      </c>
      <c r="B20" s="78">
        <v>8.9822609999999994</v>
      </c>
      <c r="C20" s="78">
        <v>9.0219419999999992</v>
      </c>
      <c r="D20" s="78">
        <v>5.4713599999999998</v>
      </c>
      <c r="E20" s="78">
        <v>88.736553000000001</v>
      </c>
      <c r="F20" s="78">
        <v>94.451138999999998</v>
      </c>
      <c r="G20" s="79">
        <f t="shared" si="0"/>
        <v>-6.0503092503733598</v>
      </c>
    </row>
    <row r="21" spans="1:7" ht="12.75" customHeight="1" x14ac:dyDescent="0.2">
      <c r="A21" s="64" t="s">
        <v>69</v>
      </c>
      <c r="B21" s="78">
        <v>4.6701309999999996</v>
      </c>
      <c r="C21" s="78">
        <v>8.4142989999999998</v>
      </c>
      <c r="D21" s="78">
        <v>4.6812930000000001</v>
      </c>
      <c r="E21" s="78">
        <v>89.343857</v>
      </c>
      <c r="F21" s="78">
        <v>101.400981</v>
      </c>
      <c r="G21" s="79">
        <f t="shared" si="0"/>
        <v>-11.890539796651481</v>
      </c>
    </row>
    <row r="22" spans="1:7" ht="12.75" customHeight="1" x14ac:dyDescent="0.2">
      <c r="A22" s="64" t="s">
        <v>70</v>
      </c>
      <c r="B22" s="78">
        <v>48.163781999999998</v>
      </c>
      <c r="C22" s="78">
        <v>55.693330000000003</v>
      </c>
      <c r="D22" s="78">
        <v>99.283597</v>
      </c>
      <c r="E22" s="78">
        <v>949.546696</v>
      </c>
      <c r="F22" s="78">
        <v>1020.960147</v>
      </c>
      <c r="G22" s="79">
        <f t="shared" si="0"/>
        <v>-6.99473443795452</v>
      </c>
    </row>
    <row r="23" spans="1:7" ht="12.75" customHeight="1" x14ac:dyDescent="0.2">
      <c r="A23" s="64" t="s">
        <v>71</v>
      </c>
      <c r="B23" s="78">
        <v>24.600116</v>
      </c>
      <c r="C23" s="78">
        <v>20.283287999999999</v>
      </c>
      <c r="D23" s="78">
        <v>17.416792000000001</v>
      </c>
      <c r="E23" s="78">
        <v>208.37221</v>
      </c>
      <c r="F23" s="78">
        <v>226.92687100000001</v>
      </c>
      <c r="G23" s="79">
        <f t="shared" si="0"/>
        <v>-8.1764935629857547</v>
      </c>
    </row>
    <row r="24" spans="1:7" ht="12.75" customHeight="1" x14ac:dyDescent="0.2">
      <c r="A24" s="64" t="s">
        <v>72</v>
      </c>
      <c r="B24" s="78">
        <v>59.402963</v>
      </c>
      <c r="C24" s="78">
        <v>119.610749</v>
      </c>
      <c r="D24" s="78">
        <v>138.23674800000001</v>
      </c>
      <c r="E24" s="78">
        <v>1136.79188</v>
      </c>
      <c r="F24" s="78">
        <v>1144.252688</v>
      </c>
      <c r="G24" s="79">
        <f t="shared" si="0"/>
        <v>-0.65202451156488905</v>
      </c>
    </row>
    <row r="25" spans="1:7" ht="12.75" customHeight="1" x14ac:dyDescent="0.2">
      <c r="A25" s="64" t="s">
        <v>73</v>
      </c>
      <c r="B25" s="78">
        <v>0.421904</v>
      </c>
      <c r="C25" s="78">
        <v>0.39474700000000001</v>
      </c>
      <c r="D25" s="78">
        <v>4.3246859999999998</v>
      </c>
      <c r="E25" s="78">
        <v>32.580720999999997</v>
      </c>
      <c r="F25" s="78">
        <v>90.185557000000003</v>
      </c>
      <c r="G25" s="79">
        <f t="shared" si="0"/>
        <v>-63.873682124067834</v>
      </c>
    </row>
    <row r="26" spans="1:7" ht="12.75" customHeight="1" x14ac:dyDescent="0.2">
      <c r="A26" s="64" t="s">
        <v>74</v>
      </c>
      <c r="B26" s="78">
        <v>0.65232000000000001</v>
      </c>
      <c r="C26" s="78">
        <v>0.46004800000000001</v>
      </c>
      <c r="D26" s="78">
        <v>0.39976</v>
      </c>
      <c r="E26" s="78">
        <v>6.3664880000000004</v>
      </c>
      <c r="F26" s="78">
        <v>6.8132929999999998</v>
      </c>
      <c r="G26" s="79">
        <f t="shared" si="0"/>
        <v>-6.5578421476956805</v>
      </c>
    </row>
    <row r="27" spans="1:7" ht="12.75" customHeight="1" x14ac:dyDescent="0.2">
      <c r="A27" s="64" t="s">
        <v>83</v>
      </c>
      <c r="B27" s="78">
        <v>1.053555</v>
      </c>
      <c r="C27" s="78">
        <v>5.4699260000000001</v>
      </c>
      <c r="D27" s="78">
        <v>1.58734</v>
      </c>
      <c r="E27" s="78">
        <v>20.826649</v>
      </c>
      <c r="F27" s="78">
        <v>16.904810000000001</v>
      </c>
      <c r="G27" s="79">
        <f t="shared" si="0"/>
        <v>23.199544981576238</v>
      </c>
    </row>
    <row r="28" spans="1:7" ht="12.75" customHeight="1" x14ac:dyDescent="0.2">
      <c r="A28" s="64" t="s">
        <v>84</v>
      </c>
      <c r="B28" s="78">
        <v>3.5296280000000002</v>
      </c>
      <c r="C28" s="78">
        <v>4.3727609999999997</v>
      </c>
      <c r="D28" s="78">
        <v>2.701746</v>
      </c>
      <c r="E28" s="78">
        <v>158.92007000000001</v>
      </c>
      <c r="F28" s="78">
        <v>41.625875999999998</v>
      </c>
      <c r="G28" s="79">
        <f t="shared" si="0"/>
        <v>281.78192334018388</v>
      </c>
    </row>
    <row r="29" spans="1:7" ht="12.75" customHeight="1" x14ac:dyDescent="0.2">
      <c r="A29" s="64" t="s">
        <v>75</v>
      </c>
      <c r="B29" s="78">
        <v>3.1922929999999998</v>
      </c>
      <c r="C29" s="78">
        <v>3.083132</v>
      </c>
      <c r="D29" s="78">
        <v>4.3654489999999999</v>
      </c>
      <c r="E29" s="78">
        <v>45.294155000000003</v>
      </c>
      <c r="F29" s="78">
        <v>45.464013999999999</v>
      </c>
      <c r="G29" s="79">
        <f t="shared" si="0"/>
        <v>-0.37361197363698295</v>
      </c>
    </row>
    <row r="30" spans="1:7" ht="12.75" customHeight="1" x14ac:dyDescent="0.2">
      <c r="A30" s="64" t="s">
        <v>76</v>
      </c>
      <c r="B30" s="78">
        <v>16.385625000000001</v>
      </c>
      <c r="C30" s="78">
        <v>15.769821</v>
      </c>
      <c r="D30" s="78">
        <v>12.598858999999999</v>
      </c>
      <c r="E30" s="78">
        <v>167.727273</v>
      </c>
      <c r="F30" s="78">
        <v>368.769837</v>
      </c>
      <c r="G30" s="79">
        <f t="shared" si="0"/>
        <v>-54.517084595506113</v>
      </c>
    </row>
    <row r="31" spans="1:7" ht="12.75" customHeight="1" x14ac:dyDescent="0.2">
      <c r="A31" s="64" t="s">
        <v>82</v>
      </c>
      <c r="B31" s="78">
        <v>2.2561239999999998</v>
      </c>
      <c r="C31" s="78">
        <v>2.2246790000000001</v>
      </c>
      <c r="D31" s="78">
        <v>3.274378</v>
      </c>
      <c r="E31" s="78">
        <v>35.533949999999997</v>
      </c>
      <c r="F31" s="78">
        <v>37.435915000000001</v>
      </c>
      <c r="G31" s="79">
        <f t="shared" si="0"/>
        <v>-5.0805890546551495</v>
      </c>
    </row>
    <row r="32" spans="1:7" ht="12.75" customHeight="1" x14ac:dyDescent="0.2">
      <c r="A32" s="56" t="s">
        <v>77</v>
      </c>
      <c r="B32" s="94">
        <f>B10-B12</f>
        <v>643.76333599999975</v>
      </c>
      <c r="C32" s="94">
        <f>C10-C12</f>
        <v>605.76325399999973</v>
      </c>
      <c r="D32" s="94">
        <f>D10-D12</f>
        <v>783.89489200000003</v>
      </c>
      <c r="E32" s="94">
        <f>E10-E12</f>
        <v>8290.2992059999997</v>
      </c>
      <c r="F32" s="94">
        <f>F10-F12</f>
        <v>8103.9131630000011</v>
      </c>
      <c r="G32" s="95">
        <f t="shared" si="0"/>
        <v>2.2999511378154978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219.514509</v>
      </c>
      <c r="C34" s="78">
        <v>272.76613500000002</v>
      </c>
      <c r="D34" s="78">
        <v>323.79921300000001</v>
      </c>
      <c r="E34" s="78">
        <v>3737.2514080000001</v>
      </c>
      <c r="F34" s="78">
        <v>3378.9363450000001</v>
      </c>
      <c r="G34" s="79">
        <f t="shared" ref="G34:G43" si="1">IF(AND(F34&gt;0,E34&gt;0),(E34/F34%)-100,"x  ")</f>
        <v>10.604374466249368</v>
      </c>
    </row>
    <row r="35" spans="1:7" ht="12.75" customHeight="1" x14ac:dyDescent="0.2">
      <c r="A35" s="64" t="s">
        <v>79</v>
      </c>
      <c r="B35" s="78">
        <v>76.197760000000002</v>
      </c>
      <c r="C35" s="78">
        <v>62.913553999999998</v>
      </c>
      <c r="D35" s="78">
        <v>57.033498000000002</v>
      </c>
      <c r="E35" s="78">
        <v>730.18419900000004</v>
      </c>
      <c r="F35" s="78">
        <v>1678.8315339999999</v>
      </c>
      <c r="G35" s="79">
        <f t="shared" si="1"/>
        <v>-56.506404352540592</v>
      </c>
    </row>
    <row r="36" spans="1:7" ht="12.75" customHeight="1" x14ac:dyDescent="0.2">
      <c r="A36" s="64" t="s">
        <v>80</v>
      </c>
      <c r="B36" s="78">
        <v>122.287835</v>
      </c>
      <c r="C36" s="78">
        <v>105.003331</v>
      </c>
      <c r="D36" s="78">
        <v>87.681557999999995</v>
      </c>
      <c r="E36" s="78">
        <v>1198.491219</v>
      </c>
      <c r="F36" s="78">
        <v>1188.419001</v>
      </c>
      <c r="G36" s="79">
        <f t="shared" si="1"/>
        <v>0.84753087854744535</v>
      </c>
    </row>
    <row r="37" spans="1:7" ht="12.75" customHeight="1" x14ac:dyDescent="0.2">
      <c r="A37" s="64" t="s">
        <v>81</v>
      </c>
      <c r="B37" s="78">
        <v>96.312258999999997</v>
      </c>
      <c r="C37" s="78">
        <v>51.093122999999999</v>
      </c>
      <c r="D37" s="78">
        <v>161.75823099999999</v>
      </c>
      <c r="E37" s="78">
        <v>683.42827499999999</v>
      </c>
      <c r="F37" s="78">
        <v>466.477936</v>
      </c>
      <c r="G37" s="79">
        <f t="shared" si="1"/>
        <v>46.508167323052135</v>
      </c>
    </row>
    <row r="38" spans="1:7" ht="12.75" customHeight="1" x14ac:dyDescent="0.2">
      <c r="A38" s="64" t="s">
        <v>85</v>
      </c>
      <c r="B38" s="78">
        <v>56.109394000000002</v>
      </c>
      <c r="C38" s="78">
        <v>51.231012999999997</v>
      </c>
      <c r="D38" s="78">
        <v>42.895674999999997</v>
      </c>
      <c r="E38" s="78">
        <v>699.25083400000005</v>
      </c>
      <c r="F38" s="78">
        <v>593.32033200000001</v>
      </c>
      <c r="G38" s="79">
        <f t="shared" si="1"/>
        <v>17.853846613164777</v>
      </c>
    </row>
    <row r="39" spans="1:7" ht="12.75" customHeight="1" x14ac:dyDescent="0.2">
      <c r="A39" s="64" t="s">
        <v>151</v>
      </c>
      <c r="B39" s="94">
        <v>6.4392189999999996</v>
      </c>
      <c r="C39" s="94">
        <v>4.8101529999999997</v>
      </c>
      <c r="D39" s="94">
        <v>3.9090669999999998</v>
      </c>
      <c r="E39" s="94">
        <v>55.482799999999997</v>
      </c>
      <c r="F39" s="94">
        <v>60.989055</v>
      </c>
      <c r="G39" s="95">
        <f t="shared" si="1"/>
        <v>-9.0282674489709791</v>
      </c>
    </row>
    <row r="40" spans="1:7" ht="12.75" customHeight="1" x14ac:dyDescent="0.2">
      <c r="A40" s="64" t="s">
        <v>86</v>
      </c>
      <c r="B40" s="78">
        <v>33.424942000000001</v>
      </c>
      <c r="C40" s="78">
        <v>32.907058999999997</v>
      </c>
      <c r="D40" s="78">
        <v>85.402173000000005</v>
      </c>
      <c r="E40" s="78">
        <v>868.19075799999996</v>
      </c>
      <c r="F40" s="78">
        <v>399.085961</v>
      </c>
      <c r="G40" s="79">
        <f t="shared" si="1"/>
        <v>117.54480057994323</v>
      </c>
    </row>
    <row r="41" spans="1:7" ht="12.75" customHeight="1" x14ac:dyDescent="0.2">
      <c r="A41" s="64" t="s">
        <v>87</v>
      </c>
      <c r="B41" s="78">
        <v>28.425519999999999</v>
      </c>
      <c r="C41" s="78">
        <v>20.688995999999999</v>
      </c>
      <c r="D41" s="78">
        <v>16.666642</v>
      </c>
      <c r="E41" s="78">
        <v>259.86105300000003</v>
      </c>
      <c r="F41" s="78">
        <v>290.993202</v>
      </c>
      <c r="G41" s="79">
        <f t="shared" si="1"/>
        <v>-10.69858291741123</v>
      </c>
    </row>
    <row r="42" spans="1:7" ht="12.75" customHeight="1" x14ac:dyDescent="0.2">
      <c r="A42" s="64" t="s">
        <v>88</v>
      </c>
      <c r="B42" s="78">
        <v>5.0518980000000004</v>
      </c>
      <c r="C42" s="78">
        <v>4.3498900000000003</v>
      </c>
      <c r="D42" s="78">
        <v>4.7488349999999997</v>
      </c>
      <c r="E42" s="78">
        <v>58.158659999999998</v>
      </c>
      <c r="F42" s="78">
        <v>46.859797</v>
      </c>
      <c r="G42" s="79">
        <f t="shared" si="1"/>
        <v>24.112061347598228</v>
      </c>
    </row>
    <row r="43" spans="1:7" ht="12.75" customHeight="1" x14ac:dyDescent="0.2">
      <c r="A43" s="65" t="s">
        <v>89</v>
      </c>
      <c r="B43" s="78">
        <f>B8-B10</f>
        <v>120.05423100000007</v>
      </c>
      <c r="C43" s="78">
        <f>C8-C10</f>
        <v>169.00599899999997</v>
      </c>
      <c r="D43" s="78">
        <f>D8-D10</f>
        <v>231.37514899999996</v>
      </c>
      <c r="E43" s="78">
        <f>E8-E10</f>
        <v>2620.7717699999994</v>
      </c>
      <c r="F43" s="78">
        <f>F8-F10</f>
        <v>2479.4593739999982</v>
      </c>
      <c r="G43" s="79">
        <f t="shared" si="1"/>
        <v>5.6993229040905078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15.126345000000001</v>
      </c>
      <c r="C45" s="78">
        <v>14.213543</v>
      </c>
      <c r="D45" s="78">
        <v>13.489884999999999</v>
      </c>
      <c r="E45" s="78">
        <v>167.460702</v>
      </c>
      <c r="F45" s="78">
        <v>246.48102800000001</v>
      </c>
      <c r="G45" s="79">
        <f>IF(AND(F45&gt;0,E45&gt;0),(E45/F45%)-100,"x  ")</f>
        <v>-32.05939485127432</v>
      </c>
    </row>
    <row r="46" spans="1:7" ht="12.75" customHeight="1" x14ac:dyDescent="0.2">
      <c r="A46" s="56" t="s">
        <v>91</v>
      </c>
      <c r="B46" s="78">
        <v>17.950953999999999</v>
      </c>
      <c r="C46" s="78">
        <v>21.492436000000001</v>
      </c>
      <c r="D46" s="78">
        <v>20.406079999999999</v>
      </c>
      <c r="E46" s="78">
        <v>613.29225299999996</v>
      </c>
      <c r="F46" s="78">
        <v>226.84469999999999</v>
      </c>
      <c r="G46" s="79">
        <f>IF(AND(F46&gt;0,E46&gt;0),(E46/F46%)-100,"x  ")</f>
        <v>170.35776149938698</v>
      </c>
    </row>
    <row r="47" spans="1:7" ht="12.75" customHeight="1" x14ac:dyDescent="0.2">
      <c r="A47" s="56" t="s">
        <v>92</v>
      </c>
      <c r="B47" s="78">
        <v>56.831288999999998</v>
      </c>
      <c r="C47" s="78">
        <v>42.076784000000004</v>
      </c>
      <c r="D47" s="78">
        <v>103.014385</v>
      </c>
      <c r="E47" s="78">
        <v>611.85227299999997</v>
      </c>
      <c r="F47" s="78">
        <v>854.71549900000002</v>
      </c>
      <c r="G47" s="79">
        <f>IF(AND(F47&gt;0,E47&gt;0),(E47/F47%)-100,"x  ")</f>
        <v>-28.414510592605978</v>
      </c>
    </row>
    <row r="48" spans="1:7" ht="12.75" customHeight="1" x14ac:dyDescent="0.2">
      <c r="A48" s="56" t="s">
        <v>93</v>
      </c>
      <c r="B48" s="78">
        <v>20.933461000000001</v>
      </c>
      <c r="C48" s="78">
        <v>13.834956999999999</v>
      </c>
      <c r="D48" s="78">
        <v>26.316002999999998</v>
      </c>
      <c r="E48" s="78">
        <v>916.51820299999997</v>
      </c>
      <c r="F48" s="78">
        <v>967.98160399999995</v>
      </c>
      <c r="G48" s="79">
        <f>IF(AND(F48&gt;0,E48&gt;0),(E48/F48%)-100,"x  ")</f>
        <v>-5.3165680822173869</v>
      </c>
    </row>
    <row r="49" spans="1:7" ht="12.75" customHeight="1" x14ac:dyDescent="0.2">
      <c r="A49" s="57" t="s">
        <v>94</v>
      </c>
      <c r="B49" s="78">
        <v>33.592435000000002</v>
      </c>
      <c r="C49" s="78">
        <v>31.694286999999999</v>
      </c>
      <c r="D49" s="78">
        <v>46.734445000000001</v>
      </c>
      <c r="E49" s="78">
        <v>607.51894500000003</v>
      </c>
      <c r="F49" s="78">
        <v>659.84078199999999</v>
      </c>
      <c r="G49" s="79">
        <f>IF(AND(F49&gt;0,E49&gt;0),(E49/F49%)-100,"x  ")</f>
        <v>-7.9294639596859611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2.4637289999999998</v>
      </c>
      <c r="C51" s="78">
        <v>3.6085750000000001</v>
      </c>
      <c r="D51" s="78">
        <v>4.2224329999999997</v>
      </c>
      <c r="E51" s="78">
        <v>75.644430999999997</v>
      </c>
      <c r="F51" s="78">
        <v>102.724676</v>
      </c>
      <c r="G51" s="79">
        <f>IF(AND(F51&gt;0,E51&gt;0),(E51/F51%)-100,"x  ")</f>
        <v>-26.361966817008991</v>
      </c>
    </row>
    <row r="52" spans="1:7" ht="12.75" customHeight="1" x14ac:dyDescent="0.2">
      <c r="A52" s="65" t="s">
        <v>96</v>
      </c>
      <c r="B52" s="78">
        <v>1.747347</v>
      </c>
      <c r="C52" s="78">
        <v>5.9199809999999999</v>
      </c>
      <c r="D52" s="78">
        <v>5.5370049999999997</v>
      </c>
      <c r="E52" s="78">
        <v>29.230412000000001</v>
      </c>
      <c r="F52" s="78">
        <v>30.328308</v>
      </c>
      <c r="G52" s="79">
        <f>IF(AND(F52&gt;0,E52&gt;0),(E52/F52%)-100,"x  ")</f>
        <v>-3.620037095376361</v>
      </c>
    </row>
    <row r="53" spans="1:7" ht="12.75" customHeight="1" x14ac:dyDescent="0.2">
      <c r="A53" s="65" t="s">
        <v>97</v>
      </c>
      <c r="B53" s="78">
        <v>12.725989</v>
      </c>
      <c r="C53" s="78">
        <v>9.8218589999999999</v>
      </c>
      <c r="D53" s="78">
        <v>11.300547999999999</v>
      </c>
      <c r="E53" s="78">
        <v>154.00535300000001</v>
      </c>
      <c r="F53" s="78">
        <v>191.11952199999999</v>
      </c>
      <c r="G53" s="79">
        <f>IF(AND(F53&gt;0,E53&gt;0),(E53/F53%)-100,"x  ")</f>
        <v>-19.419350054674155</v>
      </c>
    </row>
    <row r="54" spans="1:7" ht="12.75" customHeight="1" x14ac:dyDescent="0.2">
      <c r="A54" s="58" t="s">
        <v>98</v>
      </c>
      <c r="B54" s="78">
        <v>504.433404</v>
      </c>
      <c r="C54" s="78">
        <v>645.08917299999996</v>
      </c>
      <c r="D54" s="78">
        <v>707.988517</v>
      </c>
      <c r="E54" s="78">
        <v>6660.7229980000002</v>
      </c>
      <c r="F54" s="78">
        <v>7509.6468029999996</v>
      </c>
      <c r="G54" s="79">
        <f>IF(AND(F54&gt;0,E54&gt;0),(E54/F54%)-100,"x  ")</f>
        <v>-11.304443834307449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424.17384700000002</v>
      </c>
      <c r="C56" s="78">
        <v>537.85939099999996</v>
      </c>
      <c r="D56" s="78">
        <v>622.85987899999998</v>
      </c>
      <c r="E56" s="78">
        <v>5354.8681489999999</v>
      </c>
      <c r="F56" s="78">
        <v>5399.521573</v>
      </c>
      <c r="G56" s="79">
        <f>IF(AND(F56&gt;0,E56&gt;0),(E56/F56%)-100,"x  ")</f>
        <v>-0.82698852845197734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303.679124</v>
      </c>
      <c r="C58" s="78">
        <v>415.35841399999998</v>
      </c>
      <c r="D58" s="78">
        <v>429.19899600000002</v>
      </c>
      <c r="E58" s="78">
        <v>4406.8451489999998</v>
      </c>
      <c r="F58" s="78">
        <v>4504.9516759999997</v>
      </c>
      <c r="G58" s="79">
        <f>IF(AND(F58&gt;0,E58&gt;0),(E58/F58%)-100,"x  ")</f>
        <v>-2.1777487097732831</v>
      </c>
    </row>
    <row r="59" spans="1:7" ht="12.75" customHeight="1" x14ac:dyDescent="0.2">
      <c r="A59" s="55" t="s">
        <v>101</v>
      </c>
      <c r="B59" s="78">
        <v>4.5204719999999998</v>
      </c>
      <c r="C59" s="78">
        <v>3.4982920000000002</v>
      </c>
      <c r="D59" s="78">
        <v>5.956391</v>
      </c>
      <c r="E59" s="78">
        <v>105.807081</v>
      </c>
      <c r="F59" s="78">
        <v>300.80484999999999</v>
      </c>
      <c r="G59" s="79">
        <f>IF(AND(F59&gt;0,E59&gt;0),(E59/F59%)-100,"x  ")</f>
        <v>-64.825340748329012</v>
      </c>
    </row>
    <row r="60" spans="1:7" ht="12.75" customHeight="1" x14ac:dyDescent="0.2">
      <c r="A60" s="62" t="s">
        <v>147</v>
      </c>
      <c r="B60" s="78">
        <v>75.341745000000003</v>
      </c>
      <c r="C60" s="78">
        <v>99.990308999999996</v>
      </c>
      <c r="D60" s="78">
        <v>81.752526000000003</v>
      </c>
      <c r="E60" s="78">
        <v>1229.7899440000001</v>
      </c>
      <c r="F60" s="78">
        <v>1897.9514160000001</v>
      </c>
      <c r="G60" s="79">
        <f>IF(AND(F60&gt;0,E60&gt;0),(E60/F60%)-100,"x  ")</f>
        <v>-35.204350668162732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12.462692000000001</v>
      </c>
      <c r="C62" s="78">
        <v>30.074323</v>
      </c>
      <c r="D62" s="78">
        <v>72.467078000000001</v>
      </c>
      <c r="E62" s="78">
        <v>593.69941400000005</v>
      </c>
      <c r="F62" s="78">
        <v>1171.7642820000001</v>
      </c>
      <c r="G62" s="79">
        <f>IF(AND(F62&gt;0,E62&gt;0),(E62/F62%)-100,"x  ")</f>
        <v>-49.332863006657171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1659.1840749999999</v>
      </c>
      <c r="C64" s="78">
        <v>1520.7119029999999</v>
      </c>
      <c r="D64" s="78">
        <v>3053.5965649999998</v>
      </c>
      <c r="E64" s="78">
        <v>17008.560658999999</v>
      </c>
      <c r="F64" s="78">
        <v>14615.975906</v>
      </c>
      <c r="G64" s="79">
        <f>IF(AND(F64&gt;0,E64&gt;0),(E64/F64%)-100,"x  ")</f>
        <v>16.369654468421913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152.807176</v>
      </c>
      <c r="C66" s="78">
        <v>275.92311999999998</v>
      </c>
      <c r="D66" s="78">
        <v>124.941558</v>
      </c>
      <c r="E66" s="78">
        <v>1486.462205</v>
      </c>
      <c r="F66" s="78">
        <v>1492.4850899999999</v>
      </c>
      <c r="G66" s="79">
        <f t="shared" ref="G66:G71" si="2">IF(AND(F66&gt;0,E66&gt;0),(E66/F66%)-100,"x  ")</f>
        <v>-0.40354741500297564</v>
      </c>
    </row>
    <row r="67" spans="1:7" ht="12.75" customHeight="1" x14ac:dyDescent="0.2">
      <c r="A67" s="65" t="s">
        <v>176</v>
      </c>
      <c r="B67" s="78">
        <v>583.41274899999996</v>
      </c>
      <c r="C67" s="78">
        <v>466.35632099999998</v>
      </c>
      <c r="D67" s="78">
        <v>778.79110600000001</v>
      </c>
      <c r="E67" s="78">
        <v>5471.802428</v>
      </c>
      <c r="F67" s="78">
        <v>4364.435829</v>
      </c>
      <c r="G67" s="79">
        <f t="shared" si="2"/>
        <v>25.372502710246636</v>
      </c>
    </row>
    <row r="68" spans="1:7" ht="12.75" customHeight="1" x14ac:dyDescent="0.2">
      <c r="A68" s="65" t="s">
        <v>105</v>
      </c>
      <c r="B68" s="78">
        <v>304.349986</v>
      </c>
      <c r="C68" s="78">
        <v>19.680385000000001</v>
      </c>
      <c r="D68" s="78">
        <v>382.90580699999998</v>
      </c>
      <c r="E68" s="78">
        <v>1064.372128</v>
      </c>
      <c r="F68" s="78">
        <v>671.26394300000004</v>
      </c>
      <c r="G68" s="79">
        <f t="shared" si="2"/>
        <v>58.5623865395076</v>
      </c>
    </row>
    <row r="69" spans="1:7" ht="12.75" customHeight="1" x14ac:dyDescent="0.2">
      <c r="A69" s="65" t="s">
        <v>106</v>
      </c>
      <c r="B69" s="78">
        <v>70.127351000000004</v>
      </c>
      <c r="C69" s="78">
        <v>71.473654999999994</v>
      </c>
      <c r="D69" s="78">
        <v>129.79291699999999</v>
      </c>
      <c r="E69" s="78">
        <v>395.28936399999998</v>
      </c>
      <c r="F69" s="78">
        <v>166.522988</v>
      </c>
      <c r="G69" s="79">
        <f t="shared" si="2"/>
        <v>137.37825554751635</v>
      </c>
    </row>
    <row r="70" spans="1:7" ht="12.75" customHeight="1" x14ac:dyDescent="0.2">
      <c r="A70" s="66" t="s">
        <v>107</v>
      </c>
      <c r="B70" s="78">
        <v>121.110136</v>
      </c>
      <c r="C70" s="78">
        <v>7.3326130000000003</v>
      </c>
      <c r="D70" s="78">
        <v>7.3905120000000002</v>
      </c>
      <c r="E70" s="78">
        <v>519.95078799999999</v>
      </c>
      <c r="F70" s="78">
        <v>514.308402</v>
      </c>
      <c r="G70" s="79">
        <f t="shared" si="2"/>
        <v>1.0970822133292728</v>
      </c>
    </row>
    <row r="71" spans="1:7" ht="12.75" customHeight="1" x14ac:dyDescent="0.2">
      <c r="A71" s="59" t="s">
        <v>108</v>
      </c>
      <c r="B71" s="78">
        <v>11.676037000000001</v>
      </c>
      <c r="C71" s="78">
        <v>62.557371000000003</v>
      </c>
      <c r="D71" s="78">
        <v>72.964000999999996</v>
      </c>
      <c r="E71" s="78">
        <v>271.68544500000002</v>
      </c>
      <c r="F71" s="78">
        <v>326.39865600000002</v>
      </c>
      <c r="G71" s="79">
        <f t="shared" si="2"/>
        <v>-16.762694941979177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6.4110480000000001</v>
      </c>
      <c r="C73" s="78">
        <v>61.099454000000001</v>
      </c>
      <c r="D73" s="78">
        <v>71.541697999999997</v>
      </c>
      <c r="E73" s="78">
        <v>193.230591</v>
      </c>
      <c r="F73" s="78">
        <v>142.592783</v>
      </c>
      <c r="G73" s="79">
        <f>IF(AND(F73&gt;0,E73&gt;0),(E73/F73%)-100,"x  ")</f>
        <v>35.51218156672067</v>
      </c>
    </row>
    <row r="74" spans="1:7" ht="24" x14ac:dyDescent="0.2">
      <c r="A74" s="60" t="s">
        <v>124</v>
      </c>
      <c r="B74" s="78">
        <v>10.584588</v>
      </c>
      <c r="C74" s="78">
        <v>11.378088</v>
      </c>
      <c r="D74" s="78">
        <v>8.3998589999999993</v>
      </c>
      <c r="E74" s="78">
        <v>124.95971900000001</v>
      </c>
      <c r="F74" s="78">
        <v>129.99748399999999</v>
      </c>
      <c r="G74" s="79">
        <f>IF(AND(F74&gt;0,E74&gt;0),(E74/F74%)-100,"x  ")</f>
        <v>-3.8752788477044646</v>
      </c>
    </row>
    <row r="75" spans="1:7" x14ac:dyDescent="0.2">
      <c r="A75" s="61" t="s">
        <v>57</v>
      </c>
      <c r="B75" s="84">
        <v>4450.4983069999998</v>
      </c>
      <c r="C75" s="85">
        <v>4778.8640889999997</v>
      </c>
      <c r="D75" s="85">
        <v>6296.7181389999996</v>
      </c>
      <c r="E75" s="85">
        <v>54010.323691999998</v>
      </c>
      <c r="F75" s="85">
        <v>54416.930971000002</v>
      </c>
      <c r="G75" s="86">
        <f>IF(AND(F75&gt;0,E75&gt;0),(E75/F75%)-100,"x  ")</f>
        <v>-0.74720729696551302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177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68:G75 B67:G67 A13:G27 A12 A33:G38 A32">
    <cfRule type="expression" dxfId="6" priority="7">
      <formula>MOD(ROW(),2)=1</formula>
    </cfRule>
  </conditionalFormatting>
  <conditionalFormatting sqref="A39">
    <cfRule type="expression" dxfId="5" priority="6">
      <formula>MOD(ROW(),2)=1</formula>
    </cfRule>
  </conditionalFormatting>
  <conditionalFormatting sqref="A28:G28">
    <cfRule type="expression" dxfId="4" priority="5">
      <formula>MOD(ROW(),2)=1</formula>
    </cfRule>
  </conditionalFormatting>
  <conditionalFormatting sqref="A67">
    <cfRule type="expression" dxfId="3" priority="4">
      <formula>MOD(ROW(),2)=1</formula>
    </cfRule>
  </conditionalFormatting>
  <conditionalFormatting sqref="B12:G12">
    <cfRule type="expression" dxfId="2" priority="3">
      <formula>MOD(ROW(),2)=1</formula>
    </cfRule>
  </conditionalFormatting>
  <conditionalFormatting sqref="B32:G32">
    <cfRule type="expression" dxfId="1" priority="2">
      <formula>MOD(ROW(),2)=1</formula>
    </cfRule>
  </conditionalFormatting>
  <conditionalFormatting sqref="B39:G3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4/16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view="pageLayout"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8" t="s">
        <v>158</v>
      </c>
      <c r="B2" s="108"/>
      <c r="C2" s="108"/>
      <c r="D2" s="108"/>
      <c r="E2" s="108"/>
      <c r="F2" s="108"/>
      <c r="G2" s="108"/>
    </row>
    <row r="3" spans="1:7" x14ac:dyDescent="0.2">
      <c r="A3" s="108" t="s">
        <v>165</v>
      </c>
      <c r="B3" s="108"/>
      <c r="C3" s="108"/>
      <c r="D3" s="108"/>
      <c r="E3" s="108"/>
      <c r="F3" s="108"/>
      <c r="G3" s="108"/>
    </row>
    <row r="29" spans="1:7" x14ac:dyDescent="0.2">
      <c r="A29" s="129" t="s">
        <v>166</v>
      </c>
      <c r="B29" s="129"/>
      <c r="C29" s="129"/>
      <c r="D29" s="129"/>
      <c r="E29" s="129"/>
      <c r="F29" s="129"/>
      <c r="G29" s="129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4/16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16" zoomScaleNormal="100" workbookViewId="0">
      <selection activeCell="B31" sqref="B31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167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53885.400229999999</v>
      </c>
      <c r="C8" s="89"/>
      <c r="D8" s="88">
        <v>54416.930971000002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2016</v>
      </c>
      <c r="C9" s="21">
        <v>2016</v>
      </c>
      <c r="D9" s="12">
        <v>2015</v>
      </c>
      <c r="E9" s="12">
        <v>2015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11624.368347</v>
      </c>
      <c r="C10" s="90">
        <f t="shared" ref="C10:C24" si="0">IF(B$8&gt;0,B10/B$8*100,0)</f>
        <v>21.572389362208511</v>
      </c>
      <c r="D10" s="91">
        <v>13106.190632</v>
      </c>
      <c r="E10" s="90">
        <f t="shared" ref="E10:E24" si="1">IF(D$8&gt;0,D10/D$8*100,0)</f>
        <v>24.084766263251012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7160.7098020000003</v>
      </c>
      <c r="C11" s="92">
        <f t="shared" si="0"/>
        <v>13.288775385235734</v>
      </c>
      <c r="D11" s="91">
        <v>6215.2245199999998</v>
      </c>
      <c r="E11" s="90">
        <f t="shared" si="1"/>
        <v>11.421490350700285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5198.435074</v>
      </c>
      <c r="C12" s="92">
        <f t="shared" si="0"/>
        <v>9.6472050904538662</v>
      </c>
      <c r="D12" s="91">
        <v>4228.784885</v>
      </c>
      <c r="E12" s="90">
        <f t="shared" si="1"/>
        <v>7.7710830242404034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4406.8451489999998</v>
      </c>
      <c r="C13" s="92">
        <f t="shared" si="0"/>
        <v>8.1781802309905558</v>
      </c>
      <c r="D13" s="91">
        <v>4504.9516759999997</v>
      </c>
      <c r="E13" s="90">
        <f t="shared" si="1"/>
        <v>8.2785846162489189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3737.2514080000001</v>
      </c>
      <c r="C14" s="92">
        <f t="shared" si="0"/>
        <v>6.9355546995071471</v>
      </c>
      <c r="D14" s="91">
        <v>3378.9363450000001</v>
      </c>
      <c r="E14" s="90">
        <f t="shared" si="1"/>
        <v>6.2093475039978108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7">
        <v>1987.7751410000001</v>
      </c>
      <c r="C15" s="92">
        <f t="shared" si="0"/>
        <v>3.6888937124258976</v>
      </c>
      <c r="D15" s="91">
        <v>2327.6059850000001</v>
      </c>
      <c r="E15" s="90">
        <f t="shared" si="1"/>
        <v>4.2773562262091431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80</v>
      </c>
      <c r="B16" s="87">
        <v>1198.491219</v>
      </c>
      <c r="C16" s="92">
        <f t="shared" si="0"/>
        <v>2.2241483108308722</v>
      </c>
      <c r="D16" s="91">
        <v>1188.419001</v>
      </c>
      <c r="E16" s="90">
        <f t="shared" si="1"/>
        <v>2.1839140498999017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72</v>
      </c>
      <c r="B17" s="87">
        <v>1136.79188</v>
      </c>
      <c r="C17" s="92">
        <f t="shared" si="0"/>
        <v>2.1096472795002192</v>
      </c>
      <c r="D17" s="91">
        <v>1144.252688</v>
      </c>
      <c r="E17" s="90">
        <f t="shared" si="1"/>
        <v>2.1027512349231858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66</v>
      </c>
      <c r="B18" s="87">
        <v>1068.439885</v>
      </c>
      <c r="C18" s="92">
        <f t="shared" si="0"/>
        <v>1.9828003140731243</v>
      </c>
      <c r="D18" s="91">
        <v>1025.286247</v>
      </c>
      <c r="E18" s="90">
        <f t="shared" si="1"/>
        <v>1.8841309656849226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173</v>
      </c>
      <c r="B19" s="87">
        <v>1064.372128</v>
      </c>
      <c r="C19" s="92">
        <f t="shared" si="0"/>
        <v>1.9752514103206467</v>
      </c>
      <c r="D19" s="91">
        <v>671.26394300000004</v>
      </c>
      <c r="E19" s="90">
        <f t="shared" si="1"/>
        <v>1.2335571503614042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70</v>
      </c>
      <c r="B20" s="87">
        <v>949.546696</v>
      </c>
      <c r="C20" s="92">
        <f t="shared" si="0"/>
        <v>1.7621594939390508</v>
      </c>
      <c r="D20" s="91">
        <v>1020.960147</v>
      </c>
      <c r="E20" s="90">
        <f t="shared" si="1"/>
        <v>1.8761810502398464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93</v>
      </c>
      <c r="B21" s="87">
        <v>916.51820299999997</v>
      </c>
      <c r="C21" s="92">
        <f t="shared" si="0"/>
        <v>1.7008655388806786</v>
      </c>
      <c r="D21" s="91">
        <v>967.98160399999995</v>
      </c>
      <c r="E21" s="90">
        <f t="shared" si="1"/>
        <v>1.7788243231060916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86</v>
      </c>
      <c r="B22" s="87">
        <v>868.19075799999996</v>
      </c>
      <c r="C22" s="92">
        <f t="shared" si="0"/>
        <v>1.611179937968886</v>
      </c>
      <c r="D22" s="91">
        <v>399.085961</v>
      </c>
      <c r="E22" s="90">
        <f t="shared" si="1"/>
        <v>0.73338564648690285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174</v>
      </c>
      <c r="B23" s="87">
        <v>842.21591899999999</v>
      </c>
      <c r="C23" s="92">
        <f t="shared" si="0"/>
        <v>1.562976085182916</v>
      </c>
      <c r="D23" s="91">
        <v>593.76504699999998</v>
      </c>
      <c r="E23" s="90">
        <f t="shared" si="1"/>
        <v>1.0911402690394845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79</v>
      </c>
      <c r="B24" s="87">
        <v>730.18419900000004</v>
      </c>
      <c r="C24" s="92">
        <f t="shared" si="0"/>
        <v>1.3550687122733467</v>
      </c>
      <c r="D24" s="91">
        <v>1678.8315339999999</v>
      </c>
      <c r="E24" s="90">
        <f t="shared" si="1"/>
        <v>3.0851271911947529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10995.264421999993</v>
      </c>
      <c r="C26" s="92">
        <f>IF(B$8&gt;0,B26/B$8*100,0)</f>
        <v>20.404904436208533</v>
      </c>
      <c r="D26" s="91">
        <f>D8-(SUM(D10:D24))</f>
        <v>11965.390756000008</v>
      </c>
      <c r="E26" s="90">
        <f>IF(D$8&gt;0,D26/D$8*100,0)</f>
        <v>21.988360134415945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175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2016</v>
      </c>
      <c r="C30" s="6">
        <v>2015</v>
      </c>
      <c r="D30" s="6">
        <v>2014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3325.376272</v>
      </c>
      <c r="C31" s="93">
        <v>3298.5172010000001</v>
      </c>
      <c r="D31" s="93">
        <v>2945.0725940000002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3998.9564700000001</v>
      </c>
      <c r="C32" s="93">
        <v>4309.6928760000001</v>
      </c>
      <c r="D32" s="93">
        <v>4114.5427289999998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5065.6608139999998</v>
      </c>
      <c r="C33" s="93">
        <v>3869.7052950000002</v>
      </c>
      <c r="D33" s="93">
        <v>3938.7254809999999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>
        <v>4563.6058720000001</v>
      </c>
      <c r="C34" s="93">
        <v>5587.6795309999998</v>
      </c>
      <c r="D34" s="93">
        <v>3576.691832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>
        <v>4406.3541210000003</v>
      </c>
      <c r="C35" s="93">
        <v>4743.1162800000002</v>
      </c>
      <c r="D35" s="93">
        <v>3893.4225200000001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>
        <v>5012.648451</v>
      </c>
      <c r="C36" s="93">
        <v>4381.850265</v>
      </c>
      <c r="D36" s="93">
        <v>4160.1878230000002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>
        <v>3362.8479900000002</v>
      </c>
      <c r="C37" s="93">
        <v>5210.8993339999997</v>
      </c>
      <c r="D37" s="93">
        <v>4674.4454640000004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>
        <v>4408.0220609999997</v>
      </c>
      <c r="C38" s="93">
        <v>3894.0121100000001</v>
      </c>
      <c r="D38" s="93">
        <v>3678.420752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>
        <v>4246.1875909999999</v>
      </c>
      <c r="C39" s="93">
        <v>4775.0556429999997</v>
      </c>
      <c r="D39" s="93">
        <v>4729.7701790000001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>
        <v>4439.9363069999999</v>
      </c>
      <c r="C40" s="93">
        <v>4926.2943740000001</v>
      </c>
      <c r="D40" s="93">
        <v>4559.6972619999997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>
        <v>4767.4860010000002</v>
      </c>
      <c r="C41" s="93">
        <v>4297.9740179999999</v>
      </c>
      <c r="D41" s="93">
        <v>4002.5370480000001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>
        <v>6288.3182800000004</v>
      </c>
      <c r="C42" s="93">
        <v>5122.1340440000004</v>
      </c>
      <c r="D42" s="93">
        <v>4991.0485930000004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4/16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2019-01-31T10:35:42Z</cp:lastPrinted>
  <dcterms:created xsi:type="dcterms:W3CDTF">2012-03-28T07:56:08Z</dcterms:created>
  <dcterms:modified xsi:type="dcterms:W3CDTF">2019-01-31T10:35:50Z</dcterms:modified>
  <cp:category>LIS-Bericht</cp:category>
</cp:coreProperties>
</file>