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80" windowWidth="24630" windowHeight="1102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</calcChain>
</file>

<file path=xl/sharedStrings.xml><?xml version="1.0" encoding="utf-8"?>
<sst xmlns="http://schemas.openxmlformats.org/spreadsheetml/2006/main" count="220" uniqueCount="179">
  <si>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</si>
  <si>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</si>
  <si>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</si>
  <si>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</si>
  <si>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</si>
  <si>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</si>
  <si>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</si>
  <si>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</si>
  <si>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</si>
  <si>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</si>
  <si>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</si>
  <si>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</si>
  <si>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</si>
  <si>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</si>
  <si>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</si>
  <si>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</si>
  <si>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</si>
  <si>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</si>
  <si>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</si>
  <si>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</si>
  <si>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</si>
  <si>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</si>
  <si>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</si>
  <si>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</si>
  <si>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</si>
  <si>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</si>
  <si>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</si>
  <si>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</si>
  <si>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</si>
  <si>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</si>
  <si>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</si>
  <si>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</si>
  <si>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</si>
  <si>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</si>
  <si>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</si>
  <si>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</si>
  <si>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</si>
  <si>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</si>
  <si>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</si>
  <si>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</si>
  <si>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</si>
  <si>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</si>
  <si>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</si>
  <si>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</si>
  <si>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</si>
  <si>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</si>
  <si>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</si>
  <si>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</si>
  <si>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</si>
  <si>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</si>
  <si>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</si>
  <si>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</si>
  <si>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</si>
  <si>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</si>
  <si>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</si>
  <si>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</si>
  <si>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</si>
  <si>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</si>
  <si>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</si>
  <si>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</si>
  <si>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</si>
  <si>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</si>
  <si>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</si>
  <si>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</si>
  <si>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</si>
  <si>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</si>
  <si>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</si>
  <si>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</si>
  <si>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</si>
  <si>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</si>
  <si>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</si>
  <si>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</si>
  <si>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</si>
  <si>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</si>
  <si>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</si>
  <si>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</si>
  <si>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</si>
  <si>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</si>
  <si>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</si>
  <si>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</si>
  <si>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</si>
  <si>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</si>
  <si>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</si>
  <si>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</si>
  <si>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</si>
  <si>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</si>
  <si>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</si>
  <si>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</si>
  <si>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</si>
  <si>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</si>
  <si>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</si>
  <si>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</si>
  <si>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</si>
  <si>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</si>
  <si>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</si>
  <si>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</si>
  <si>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</si>
  <si>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</si>
  <si>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</si>
  <si>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</si>
  <si>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</si>
  <si>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</si>
  <si>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</si>
  <si>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</si>
  <si>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</si>
  <si>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</si>
  <si>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</si>
  <si>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</si>
  <si>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</si>
  <si>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</si>
  <si>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</si>
  <si>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</si>
  <si>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</si>
  <si>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</si>
  <si>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</si>
  <si>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</si>
  <si>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</si>
  <si>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</si>
  <si>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</si>
  <si>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</si>
  <si>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</si>
  <si>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</si>
  <si>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</si>
  <si>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</si>
  <si>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</si>
  <si>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</si>
  <si>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</si>
  <si>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</si>
  <si>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</si>
  <si>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</si>
  <si>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</si>
  <si>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</si>
  <si>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</si>
  <si>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</si>
  <si>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</si>
  <si>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</si>
  <si>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</si>
  <si>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</si>
  <si>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</si>
  <si>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</si>
  <si>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</si>
  <si>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</si>
  <si>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</si>
  <si>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</si>
  <si>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</si>
  <si>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</si>
  <si>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</si>
  <si>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</si>
  <si>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</si>
  <si>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</si>
  <si>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</si>
  <si>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</si>
  <si>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</si>
  <si>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</si>
  <si>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</si>
  <si>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</si>
  <si>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</si>
  <si>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</si>
  <si>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</si>
  <si>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</si>
  <si>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</si>
  <si>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2/15 HH</t>
  </si>
  <si>
    <t>2. Quartal 2015</t>
  </si>
  <si>
    <t xml:space="preserve">© Statistisches Amt für Hamburg und Schleswig-Holstein, Hamburg 2019  
Auszugsweise Vervielfältigung und Verbreitung mit Quellenangabe gestattet.        </t>
  </si>
  <si>
    <t>Januar - Juni</t>
  </si>
  <si>
    <t>der Monate Januar bis Juni</t>
  </si>
  <si>
    <t>2. Ausfuhr des Landes Hamburg 2013 bis 2015 im Monatsvergleich</t>
  </si>
  <si>
    <t>Januar - Juni 2015</t>
  </si>
  <si>
    <t>Frankreich</t>
  </si>
  <si>
    <t>Verein.Arabische Em.</t>
  </si>
  <si>
    <t>Verein.Staaten (USA)</t>
  </si>
  <si>
    <t>Vereinigt.Königreich</t>
  </si>
  <si>
    <t>China, Volksrepublik</t>
  </si>
  <si>
    <t xml:space="preserve">2. Ausfuhr des Landes Hamburg im monatlichen Jahresvergleich in 2013 bis 2015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</si>
  <si>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</si>
  <si>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</si>
  <si>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</si>
  <si>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</si>
  <si>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Herausgegeben am: 4. Februar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</si>
</sst>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China, Volksrepublik</c:v>
                </c:pt>
                <c:pt idx="5">
                  <c:v>Niederlande</c:v>
                </c:pt>
                <c:pt idx="6">
                  <c:v>Dänemark</c:v>
                </c:pt>
                <c:pt idx="7">
                  <c:v>Brasilien</c:v>
                </c:pt>
                <c:pt idx="8">
                  <c:v>Österreich</c:v>
                </c:pt>
                <c:pt idx="9">
                  <c:v>Polen</c:v>
                </c:pt>
                <c:pt idx="10">
                  <c:v>Italien</c:v>
                </c:pt>
                <c:pt idx="11">
                  <c:v>Belgien</c:v>
                </c:pt>
                <c:pt idx="12">
                  <c:v>Schweiz</c:v>
                </c:pt>
                <c:pt idx="13">
                  <c:v>Türkei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7199.8150130000004</c:v>
                </c:pt>
                <c:pt idx="1">
                  <c:v>2239.7241119999999</c:v>
                </c:pt>
                <c:pt idx="2">
                  <c:v>2199.5405110000002</c:v>
                </c:pt>
                <c:pt idx="3">
                  <c:v>2030.8931239999999</c:v>
                </c:pt>
                <c:pt idx="4">
                  <c:v>1965.4675689999999</c:v>
                </c:pt>
                <c:pt idx="5">
                  <c:v>1075.550303</c:v>
                </c:pt>
                <c:pt idx="6">
                  <c:v>833.53529200000003</c:v>
                </c:pt>
                <c:pt idx="7">
                  <c:v>607.56000100000006</c:v>
                </c:pt>
                <c:pt idx="8">
                  <c:v>595.108969</c:v>
                </c:pt>
                <c:pt idx="9">
                  <c:v>577.03745900000001</c:v>
                </c:pt>
                <c:pt idx="10">
                  <c:v>518.570198</c:v>
                </c:pt>
                <c:pt idx="11">
                  <c:v>450.85138999999998</c:v>
                </c:pt>
                <c:pt idx="12">
                  <c:v>431.57980600000002</c:v>
                </c:pt>
                <c:pt idx="13">
                  <c:v>430.48349200000001</c:v>
                </c:pt>
                <c:pt idx="14">
                  <c:v>421.14362399999999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China, Volksrepublik</c:v>
                </c:pt>
                <c:pt idx="5">
                  <c:v>Niederlande</c:v>
                </c:pt>
                <c:pt idx="6">
                  <c:v>Dänemark</c:v>
                </c:pt>
                <c:pt idx="7">
                  <c:v>Brasilien</c:v>
                </c:pt>
                <c:pt idx="8">
                  <c:v>Österreich</c:v>
                </c:pt>
                <c:pt idx="9">
                  <c:v>Polen</c:v>
                </c:pt>
                <c:pt idx="10">
                  <c:v>Italien</c:v>
                </c:pt>
                <c:pt idx="11">
                  <c:v>Belgien</c:v>
                </c:pt>
                <c:pt idx="12">
                  <c:v>Schweiz</c:v>
                </c:pt>
                <c:pt idx="13">
                  <c:v>Türkei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6416.3158320000002</c:v>
                </c:pt>
                <c:pt idx="1">
                  <c:v>1202.597387</c:v>
                </c:pt>
                <c:pt idx="2">
                  <c:v>1459.9638620000001</c:v>
                </c:pt>
                <c:pt idx="3">
                  <c:v>1565.9275540000001</c:v>
                </c:pt>
                <c:pt idx="4">
                  <c:v>1646.9399980000001</c:v>
                </c:pt>
                <c:pt idx="5">
                  <c:v>1176.3165530000001</c:v>
                </c:pt>
                <c:pt idx="6">
                  <c:v>516.20412899999997</c:v>
                </c:pt>
                <c:pt idx="7">
                  <c:v>556.16082800000004</c:v>
                </c:pt>
                <c:pt idx="8">
                  <c:v>460.04459300000002</c:v>
                </c:pt>
                <c:pt idx="9">
                  <c:v>590.43886299999997</c:v>
                </c:pt>
                <c:pt idx="10">
                  <c:v>476.23421500000001</c:v>
                </c:pt>
                <c:pt idx="11">
                  <c:v>459.662959</c:v>
                </c:pt>
                <c:pt idx="12">
                  <c:v>362.48800599999998</c:v>
                </c:pt>
                <c:pt idx="13">
                  <c:v>209.80503100000001</c:v>
                </c:pt>
                <c:pt idx="14">
                  <c:v>319.726697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071104"/>
        <c:axId val="119073408"/>
      </c:barChart>
      <c:catAx>
        <c:axId val="1190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9073408"/>
        <c:crosses val="autoZero"/>
        <c:auto val="1"/>
        <c:lblAlgn val="ctr"/>
        <c:lblOffset val="100"/>
        <c:noMultiLvlLbl val="0"/>
      </c:catAx>
      <c:valAx>
        <c:axId val="11907340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907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3291.225676</c:v>
                </c:pt>
                <c:pt idx="1">
                  <c:v>4301.8158910000002</c:v>
                </c:pt>
                <c:pt idx="2">
                  <c:v>3860.633468</c:v>
                </c:pt>
                <c:pt idx="3">
                  <c:v>5575.150686</c:v>
                </c:pt>
                <c:pt idx="4">
                  <c:v>4731.9620990000003</c:v>
                </c:pt>
                <c:pt idx="5">
                  <c:v>4368.246521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67520"/>
        <c:axId val="145869824"/>
      </c:lineChart>
      <c:catAx>
        <c:axId val="14586752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45869824"/>
        <c:crosses val="autoZero"/>
        <c:auto val="1"/>
        <c:lblAlgn val="ctr"/>
        <c:lblOffset val="100"/>
        <c:noMultiLvlLbl val="0"/>
      </c:catAx>
      <c:valAx>
        <c:axId val="14586982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4586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178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104" t="s">
        <v>0</v>
      </c>
      <c r="B2" s="104"/>
      <c r="C2" s="104"/>
      <c r="D2" s="104"/>
      <c r="E2" s="104"/>
      <c r="F2" s="104"/>
      <c r="G2" s="104"/>
    </row>
    <row r="3" spans="1:7" s="41" customFormat="1" x14ac:dyDescent="0.2"/>
    <row r="4" spans="1:7" s="41" customFormat="1" ht="15.75" x14ac:dyDescent="0.25">
      <c r="A4" s="105" t="s">
        <v>1</v>
      </c>
      <c r="B4" s="106"/>
      <c r="C4" s="106"/>
      <c r="D4" s="106"/>
      <c r="E4" s="106"/>
      <c r="F4" s="106"/>
      <c r="G4" s="106"/>
    </row>
    <row r="5" spans="1:7" s="41" customFormat="1" x14ac:dyDescent="0.2">
      <c r="A5" s="98"/>
      <c r="B5" s="98"/>
      <c r="C5" s="98"/>
      <c r="D5" s="98"/>
      <c r="E5" s="98"/>
      <c r="F5" s="98"/>
      <c r="G5" s="98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0" t="s">
        <v>129</v>
      </c>
      <c r="B8" s="97"/>
      <c r="C8" s="97"/>
      <c r="D8" s="97"/>
      <c r="E8" s="97"/>
      <c r="F8" s="97"/>
      <c r="G8" s="97"/>
    </row>
    <row r="9" spans="1:7" s="41" customFormat="1" x14ac:dyDescent="0.2">
      <c r="A9" s="97" t="s">
        <v>4</v>
      </c>
      <c r="B9" s="97"/>
      <c r="C9" s="97"/>
      <c r="D9" s="97"/>
      <c r="E9" s="97"/>
      <c r="F9" s="97"/>
      <c r="G9" s="97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41" customFormat="1" x14ac:dyDescent="0.2">
      <c r="A12" s="97" t="s">
        <v>3</v>
      </c>
      <c r="B12" s="97"/>
      <c r="C12" s="97"/>
      <c r="D12" s="97"/>
      <c r="E12" s="97"/>
      <c r="F12" s="97"/>
      <c r="G12" s="97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0" t="s">
        <v>131</v>
      </c>
      <c r="B15" s="97"/>
      <c r="C15" s="97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1" t="s">
        <v>149</v>
      </c>
      <c r="B17" s="97"/>
      <c r="C17" s="97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2" t="s">
        <v>156</v>
      </c>
      <c r="C18" s="97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3" t="s">
        <v>150</v>
      </c>
      <c r="C19" s="103"/>
      <c r="D19" s="103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0" t="s">
        <v>141</v>
      </c>
      <c r="B21" s="97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97" t="s">
        <v>136</v>
      </c>
      <c r="C23" s="97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97" t="s">
        <v>138</v>
      </c>
      <c r="C24" s="97"/>
      <c r="D24" s="71"/>
      <c r="E24" s="71"/>
      <c r="F24" s="71"/>
      <c r="G24" s="71"/>
    </row>
    <row r="25" spans="1:7" s="41" customFormat="1" ht="12.75" customHeight="1" x14ac:dyDescent="0.2">
      <c r="A25" s="71"/>
      <c r="B25" s="97"/>
      <c r="C25" s="97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99" t="s">
        <v>163</v>
      </c>
      <c r="B29" s="97"/>
      <c r="C29" s="97"/>
      <c r="D29" s="97"/>
      <c r="E29" s="97"/>
      <c r="F29" s="97"/>
      <c r="G29" s="97"/>
    </row>
    <row r="30" spans="1:7" s="41" customFormat="1" ht="41.85" customHeight="1" x14ac:dyDescent="0.2">
      <c r="A30" s="97" t="s">
        <v>148</v>
      </c>
      <c r="B30" s="97"/>
      <c r="C30" s="97"/>
      <c r="D30" s="97"/>
      <c r="E30" s="97"/>
      <c r="F30" s="97"/>
      <c r="G30" s="97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98" t="s">
        <v>144</v>
      </c>
      <c r="B41" s="98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115</v>
      </c>
      <c r="C4" s="77" t="s">
        <v>116</v>
      </c>
      <c r="D4" s="77" t="s">
        <v>117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176</v>
      </c>
      <c r="C5" s="110"/>
      <c r="D5" s="110"/>
      <c r="E5" s="32" t="s">
        <v>176</v>
      </c>
      <c r="F5" s="32" t="s">
        <v>177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191.038937</v>
      </c>
      <c r="C7" s="78">
        <v>172.34980300000001</v>
      </c>
      <c r="D7" s="78">
        <v>196.904582</v>
      </c>
      <c r="E7" s="78">
        <v>1110.6618229999999</v>
      </c>
      <c r="F7" s="78">
        <v>1199.3672340000001</v>
      </c>
      <c r="G7" s="79">
        <f>IF(AND(F7&gt;0,E7&gt;0),(E7/F7%)-100,"x  ")</f>
        <v>-7.3960175403624646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0.18753</v>
      </c>
      <c r="C9" s="78">
        <v>0.122582</v>
      </c>
      <c r="D9" s="78">
        <v>8.1049999999999997E-2</v>
      </c>
      <c r="E9" s="78">
        <v>0.86141199999999996</v>
      </c>
      <c r="F9" s="78">
        <v>0.71789999999999998</v>
      </c>
      <c r="G9" s="79">
        <f>IF(AND(F9&gt;0,E9&gt;0),(E9/F9%)-100,"x  ")</f>
        <v>19.990527928680876</v>
      </c>
    </row>
    <row r="10" spans="1:7" s="9" customFormat="1" ht="12" x14ac:dyDescent="0.2">
      <c r="A10" s="44" t="s">
        <v>25</v>
      </c>
      <c r="B10" s="78">
        <v>28.811301</v>
      </c>
      <c r="C10" s="78">
        <v>30.660557000000001</v>
      </c>
      <c r="D10" s="78">
        <v>32.247998000000003</v>
      </c>
      <c r="E10" s="78">
        <v>172.37364600000001</v>
      </c>
      <c r="F10" s="78">
        <v>149.200581</v>
      </c>
      <c r="G10" s="79">
        <f>IF(AND(F10&gt;0,E10&gt;0),(E10/F10%)-100,"x  ")</f>
        <v>15.531484424983574</v>
      </c>
    </row>
    <row r="11" spans="1:7" s="9" customFormat="1" ht="12" x14ac:dyDescent="0.2">
      <c r="A11" s="44" t="s">
        <v>26</v>
      </c>
      <c r="B11" s="78">
        <v>149.08042800000001</v>
      </c>
      <c r="C11" s="78">
        <v>128.23703499999999</v>
      </c>
      <c r="D11" s="78">
        <v>148.85460800000001</v>
      </c>
      <c r="E11" s="78">
        <v>854.39466700000003</v>
      </c>
      <c r="F11" s="78">
        <v>978.29325500000004</v>
      </c>
      <c r="G11" s="79">
        <f>IF(AND(F11&gt;0,E11&gt;0),(E11/F11%)-100,"x  ")</f>
        <v>-12.664769726946545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43.599899000000001</v>
      </c>
      <c r="C13" s="78">
        <v>45.213683000000003</v>
      </c>
      <c r="D13" s="78">
        <v>25.918295000000001</v>
      </c>
      <c r="E13" s="78">
        <v>234.926177</v>
      </c>
      <c r="F13" s="78">
        <v>202.08442400000001</v>
      </c>
      <c r="G13" s="79">
        <f>IF(AND(F13&gt;0,E13&gt;0),(E13/F13%)-100,"x  ")</f>
        <v>16.251501402206031</v>
      </c>
    </row>
    <row r="14" spans="1:7" s="9" customFormat="1" ht="12" x14ac:dyDescent="0.2">
      <c r="A14" s="45" t="s">
        <v>28</v>
      </c>
      <c r="B14" s="78">
        <v>31.429008</v>
      </c>
      <c r="C14" s="78">
        <v>26.208641</v>
      </c>
      <c r="D14" s="78">
        <v>38.939819999999997</v>
      </c>
      <c r="E14" s="78">
        <v>184.709442</v>
      </c>
      <c r="F14" s="78">
        <v>185.23471699999999</v>
      </c>
      <c r="G14" s="79">
        <f>IF(AND(F14&gt;0,E14&gt;0),(E14/F14%)-100,"x  ")</f>
        <v>-0.2835726523122446</v>
      </c>
    </row>
    <row r="15" spans="1:7" s="9" customFormat="1" ht="12" x14ac:dyDescent="0.2">
      <c r="A15" s="46" t="s">
        <v>27</v>
      </c>
      <c r="B15" s="78">
        <v>12.959678</v>
      </c>
      <c r="C15" s="78">
        <v>13.329629000000001</v>
      </c>
      <c r="D15" s="78">
        <v>15.720926</v>
      </c>
      <c r="E15" s="78">
        <v>83.032098000000005</v>
      </c>
      <c r="F15" s="78">
        <v>71.155497999999994</v>
      </c>
      <c r="G15" s="79">
        <f>IF(AND(F15&gt;0,E15&gt;0),(E15/F15%)-100,"x  ")</f>
        <v>16.691050352848364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5375.4799300000004</v>
      </c>
      <c r="C17" s="78">
        <v>4544.425894</v>
      </c>
      <c r="D17" s="78">
        <v>4153.5872429999999</v>
      </c>
      <c r="E17" s="78">
        <v>24943.651754999999</v>
      </c>
      <c r="F17" s="78">
        <v>21315.204837000001</v>
      </c>
      <c r="G17" s="79">
        <f>IF(AND(F17&gt;0,E17&gt;0),(E17/F17%)-100,"x  ")</f>
        <v>17.022810457357451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79.541550999999998</v>
      </c>
      <c r="C19" s="78">
        <v>86.503682999999995</v>
      </c>
      <c r="D19" s="78">
        <v>77.283733999999995</v>
      </c>
      <c r="E19" s="78">
        <v>537.86972300000002</v>
      </c>
      <c r="F19" s="78">
        <v>207.097409</v>
      </c>
      <c r="G19" s="79">
        <f>IF(AND(F19&gt;0,E19&gt;0),(E19/F19%)-100,"x  ")</f>
        <v>159.71822901946592</v>
      </c>
    </row>
    <row r="20" spans="1:7" s="9" customFormat="1" ht="12" x14ac:dyDescent="0.2">
      <c r="A20" s="46" t="s">
        <v>33</v>
      </c>
      <c r="B20" s="78">
        <v>552.64519299999995</v>
      </c>
      <c r="C20" s="78">
        <v>521.78099499999996</v>
      </c>
      <c r="D20" s="78">
        <v>549.71907399999998</v>
      </c>
      <c r="E20" s="78">
        <v>3160.5810540000002</v>
      </c>
      <c r="F20" s="78">
        <v>3337.0484620000002</v>
      </c>
      <c r="G20" s="79">
        <f>IF(AND(F20&gt;0,E20&gt;0),(E20/F20%)-100,"x  ")</f>
        <v>-5.2881284167577576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4.0870959999999998</v>
      </c>
      <c r="C22" s="78">
        <v>4.0326320000000004</v>
      </c>
      <c r="D22" s="78">
        <v>5.007714</v>
      </c>
      <c r="E22" s="78">
        <v>25.740852</v>
      </c>
      <c r="F22" s="78">
        <v>19.508973000000001</v>
      </c>
      <c r="G22" s="79">
        <f>IF(AND(F22&gt;0,E22&gt;0),(E22/F22%)-100,"x  ")</f>
        <v>31.94365485051415</v>
      </c>
    </row>
    <row r="23" spans="1:7" s="9" customFormat="1" ht="12" x14ac:dyDescent="0.2">
      <c r="A23" s="36" t="s">
        <v>36</v>
      </c>
      <c r="B23" s="78">
        <v>21.937021999999999</v>
      </c>
      <c r="C23" s="78">
        <v>21.892672999999998</v>
      </c>
      <c r="D23" s="78">
        <v>21.258652999999999</v>
      </c>
      <c r="E23" s="78">
        <v>168.426117</v>
      </c>
      <c r="F23" s="78">
        <v>269.52075200000002</v>
      </c>
      <c r="G23" s="79">
        <f>IF(AND(F23&gt;0,E23&gt;0),(E23/F23%)-100,"x  ")</f>
        <v>-37.509035667873178</v>
      </c>
    </row>
    <row r="24" spans="1:7" s="9" customFormat="1" ht="12" x14ac:dyDescent="0.2">
      <c r="A24" s="36" t="s">
        <v>38</v>
      </c>
      <c r="B24" s="78">
        <v>22.140682999999999</v>
      </c>
      <c r="C24" s="78">
        <v>20.56015</v>
      </c>
      <c r="D24" s="78">
        <v>23.705711999999998</v>
      </c>
      <c r="E24" s="78">
        <v>133.20074199999999</v>
      </c>
      <c r="F24" s="78">
        <v>141.99678800000001</v>
      </c>
      <c r="G24" s="79">
        <f>IF(AND(F24&gt;0,E24&gt;0),(E24/F24%)-100,"x  ")</f>
        <v>-6.1945387102699954</v>
      </c>
    </row>
    <row r="25" spans="1:7" s="9" customFormat="1" ht="12" x14ac:dyDescent="0.2">
      <c r="A25" s="36" t="s">
        <v>37</v>
      </c>
      <c r="B25" s="78">
        <v>171.792968</v>
      </c>
      <c r="C25" s="78">
        <v>173.387271</v>
      </c>
      <c r="D25" s="78">
        <v>154.079095</v>
      </c>
      <c r="E25" s="78">
        <v>970.53609500000005</v>
      </c>
      <c r="F25" s="78">
        <v>1164.9481189999999</v>
      </c>
      <c r="G25" s="79">
        <f>IF(AND(F25&gt;0,E25&gt;0),(E25/F25%)-100,"x  ")</f>
        <v>-16.688470570422027</v>
      </c>
    </row>
    <row r="26" spans="1:7" s="9" customFormat="1" ht="12" x14ac:dyDescent="0.2">
      <c r="A26" s="47" t="s">
        <v>39</v>
      </c>
      <c r="B26" s="78">
        <v>4743.2931859999999</v>
      </c>
      <c r="C26" s="78">
        <v>3936.141216</v>
      </c>
      <c r="D26" s="78">
        <v>3526.5844350000002</v>
      </c>
      <c r="E26" s="78">
        <v>21245.200978000001</v>
      </c>
      <c r="F26" s="78">
        <v>17771.058966000001</v>
      </c>
      <c r="G26" s="79">
        <f>IF(AND(F26&gt;0,E26&gt;0),(E26/F26%)-100,"x  ")</f>
        <v>19.549437198125375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235.475336</v>
      </c>
      <c r="C28" s="78">
        <v>216.92085900000001</v>
      </c>
      <c r="D28" s="78">
        <v>237.20516699999999</v>
      </c>
      <c r="E28" s="78">
        <v>1326.4690129999999</v>
      </c>
      <c r="F28" s="78">
        <v>1355.2130609999999</v>
      </c>
      <c r="G28" s="79">
        <f>IF(AND(F28&gt;0,E28&gt;0),(E28/F28%)-100,"x  ")</f>
        <v>-2.1209984486712443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24.330586</v>
      </c>
      <c r="C30" s="78">
        <v>26.192031</v>
      </c>
      <c r="D30" s="78">
        <v>28.143183000000001</v>
      </c>
      <c r="E30" s="78">
        <v>155.826257</v>
      </c>
      <c r="F30" s="78">
        <v>155.817418</v>
      </c>
      <c r="G30" s="79">
        <f>IF(AND(F30&gt;0,E30&gt;0),(E30/F30%)-100,"x  ")</f>
        <v>5.6726649134901663E-3</v>
      </c>
    </row>
    <row r="31" spans="1:7" s="9" customFormat="1" ht="12" x14ac:dyDescent="0.2">
      <c r="A31" s="49" t="s">
        <v>43</v>
      </c>
      <c r="B31" s="78">
        <v>53.549920999999998</v>
      </c>
      <c r="C31" s="78">
        <v>46.206890000000001</v>
      </c>
      <c r="D31" s="78">
        <v>39.241351000000002</v>
      </c>
      <c r="E31" s="78">
        <v>269.25199099999998</v>
      </c>
      <c r="F31" s="78">
        <v>229.07940099999999</v>
      </c>
      <c r="G31" s="79">
        <f>IF(AND(F31&gt;0,E31&gt;0),(E31/F31%)-100,"x  ")</f>
        <v>17.536535290661064</v>
      </c>
    </row>
    <row r="32" spans="1:7" s="9" customFormat="1" ht="12" x14ac:dyDescent="0.2">
      <c r="A32" s="49" t="s">
        <v>42</v>
      </c>
      <c r="B32" s="78">
        <v>71.644400000000005</v>
      </c>
      <c r="C32" s="78">
        <v>64.075277999999997</v>
      </c>
      <c r="D32" s="78">
        <v>79.863983000000005</v>
      </c>
      <c r="E32" s="78">
        <v>371.80443100000002</v>
      </c>
      <c r="F32" s="78">
        <v>423.532781</v>
      </c>
      <c r="G32" s="79">
        <f>IF(AND(F32&gt;0,E32&gt;0),(E32/F32%)-100,"x  ")</f>
        <v>-12.213541034029191</v>
      </c>
    </row>
    <row r="33" spans="1:7" s="9" customFormat="1" ht="12" x14ac:dyDescent="0.2">
      <c r="A33" s="38" t="s">
        <v>44</v>
      </c>
      <c r="B33" s="78">
        <v>4507.8178500000004</v>
      </c>
      <c r="C33" s="78">
        <v>3719.2203570000001</v>
      </c>
      <c r="D33" s="78">
        <v>3289.3792680000001</v>
      </c>
      <c r="E33" s="78">
        <v>19918.731964999999</v>
      </c>
      <c r="F33" s="78">
        <v>16415.845904999998</v>
      </c>
      <c r="G33" s="79">
        <f>IF(AND(F33&gt;0,E33&gt;0),(E33/F33%)-100,"x  ")</f>
        <v>21.338443844268056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10.761361000000001</v>
      </c>
      <c r="C35" s="78">
        <v>9.5755300000000005</v>
      </c>
      <c r="D35" s="78">
        <v>9.9335079999999998</v>
      </c>
      <c r="E35" s="78">
        <v>61.467998999999999</v>
      </c>
      <c r="F35" s="78">
        <v>41.879255000000001</v>
      </c>
      <c r="G35" s="79">
        <f>IF(AND(F35&gt;0,E35&gt;0),(E35/F35%)-100,"x  ")</f>
        <v>46.774337318082672</v>
      </c>
    </row>
    <row r="36" spans="1:7" s="9" customFormat="1" ht="12" x14ac:dyDescent="0.2">
      <c r="A36" s="49" t="s">
        <v>46</v>
      </c>
      <c r="B36" s="78">
        <v>13.000923</v>
      </c>
      <c r="C36" s="78">
        <v>12.591309000000001</v>
      </c>
      <c r="D36" s="78">
        <v>14.907496</v>
      </c>
      <c r="E36" s="78">
        <v>77.547892000000004</v>
      </c>
      <c r="F36" s="78">
        <v>79.629334999999998</v>
      </c>
      <c r="G36" s="79">
        <f>IF(AND(F36&gt;0,E36&gt;0),(E36/F36%)-100,"x  ")</f>
        <v>-2.613914834275576</v>
      </c>
    </row>
    <row r="37" spans="1:7" s="9" customFormat="1" ht="12" x14ac:dyDescent="0.2">
      <c r="A37" s="49" t="s">
        <v>47</v>
      </c>
      <c r="B37" s="78">
        <v>18.387324</v>
      </c>
      <c r="C37" s="78">
        <v>18.493756999999999</v>
      </c>
      <c r="D37" s="78">
        <v>22.058529</v>
      </c>
      <c r="E37" s="78">
        <v>127.21678</v>
      </c>
      <c r="F37" s="78">
        <v>104.919319</v>
      </c>
      <c r="G37" s="79">
        <f>IF(AND(F37&gt;0,E37&gt;0),(E37/F37%)-100,"x  ")</f>
        <v>21.252006982622518</v>
      </c>
    </row>
    <row r="38" spans="1:7" s="9" customFormat="1" ht="12" x14ac:dyDescent="0.2">
      <c r="A38" s="49" t="s">
        <v>48</v>
      </c>
      <c r="B38" s="78">
        <v>174.006573</v>
      </c>
      <c r="C38" s="78">
        <v>177.45275100000001</v>
      </c>
      <c r="D38" s="78">
        <v>211.478306</v>
      </c>
      <c r="E38" s="78">
        <v>1145.514776</v>
      </c>
      <c r="F38" s="78">
        <v>1141.4443719999999</v>
      </c>
      <c r="G38" s="79">
        <f>IF(AND(F38&gt;0,E38&gt;0),(E38/F38%)-100,"x  ")</f>
        <v>0.35660117127460467</v>
      </c>
    </row>
    <row r="39" spans="1:7" s="9" customFormat="1" ht="12" x14ac:dyDescent="0.2">
      <c r="A39" s="49" t="s">
        <v>49</v>
      </c>
      <c r="B39" s="78">
        <v>54.126725</v>
      </c>
      <c r="C39" s="78">
        <v>49.988647</v>
      </c>
      <c r="D39" s="78">
        <v>52.056412000000002</v>
      </c>
      <c r="E39" s="78">
        <v>341.77595200000002</v>
      </c>
      <c r="F39" s="78">
        <v>301.812837</v>
      </c>
      <c r="G39" s="79">
        <f>IF(AND(F39&gt;0,E39&gt;0),(E39/F39%)-100,"x  ")</f>
        <v>13.241025596270461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38.09693</v>
      </c>
      <c r="C41" s="78">
        <v>34.952238999999999</v>
      </c>
      <c r="D41" s="78">
        <v>36.825755999999998</v>
      </c>
      <c r="E41" s="78">
        <v>211.55949100000001</v>
      </c>
      <c r="F41" s="78">
        <v>172.01268300000001</v>
      </c>
      <c r="G41" s="79">
        <f t="shared" ref="G41:G46" si="0">IF(AND(F41&gt;0,E41&gt;0),(E41/F41%)-100,"x  ")</f>
        <v>22.990634940564235</v>
      </c>
    </row>
    <row r="42" spans="1:7" s="9" customFormat="1" ht="12" x14ac:dyDescent="0.2">
      <c r="A42" s="49" t="s">
        <v>52</v>
      </c>
      <c r="B42" s="78">
        <v>38.030627000000003</v>
      </c>
      <c r="C42" s="78">
        <v>36.930607000000002</v>
      </c>
      <c r="D42" s="78">
        <v>39.138660999999999</v>
      </c>
      <c r="E42" s="78">
        <v>231.62968599999999</v>
      </c>
      <c r="F42" s="78">
        <v>230.766581</v>
      </c>
      <c r="G42" s="79">
        <f t="shared" si="0"/>
        <v>0.37401646124834542</v>
      </c>
    </row>
    <row r="43" spans="1:7" s="9" customFormat="1" ht="12" x14ac:dyDescent="0.2">
      <c r="A43" s="49" t="s">
        <v>53</v>
      </c>
      <c r="B43" s="78">
        <v>18.036019</v>
      </c>
      <c r="C43" s="78">
        <v>13.064384</v>
      </c>
      <c r="D43" s="78">
        <v>14.859279000000001</v>
      </c>
      <c r="E43" s="78">
        <v>94.398568999999995</v>
      </c>
      <c r="F43" s="78">
        <v>85.650851000000003</v>
      </c>
      <c r="G43" s="79">
        <f t="shared" si="0"/>
        <v>10.213229521794233</v>
      </c>
    </row>
    <row r="44" spans="1:7" s="9" customFormat="1" ht="12" x14ac:dyDescent="0.2">
      <c r="A44" s="49" t="s">
        <v>54</v>
      </c>
      <c r="B44" s="78">
        <v>9.9106380000000005</v>
      </c>
      <c r="C44" s="78">
        <v>9.5755680000000005</v>
      </c>
      <c r="D44" s="78">
        <v>2.4925869999999999</v>
      </c>
      <c r="E44" s="78">
        <v>59.491402999999998</v>
      </c>
      <c r="F44" s="78">
        <v>49.203493000000002</v>
      </c>
      <c r="G44" s="79">
        <f t="shared" si="0"/>
        <v>20.908901731834348</v>
      </c>
    </row>
    <row r="45" spans="1:7" s="9" customFormat="1" ht="12" x14ac:dyDescent="0.2">
      <c r="A45" s="49" t="s">
        <v>55</v>
      </c>
      <c r="B45" s="78">
        <v>3747.3128310000002</v>
      </c>
      <c r="C45" s="78">
        <v>3021.1360639999998</v>
      </c>
      <c r="D45" s="78">
        <v>2505.0360110000001</v>
      </c>
      <c r="E45" s="78">
        <v>15422.966816</v>
      </c>
      <c r="F45" s="78">
        <v>12211.266557999999</v>
      </c>
      <c r="G45" s="79">
        <f t="shared" si="0"/>
        <v>26.30112316970029</v>
      </c>
    </row>
    <row r="46" spans="1:7" s="9" customFormat="1" ht="12" x14ac:dyDescent="0.2">
      <c r="A46" s="49" t="s">
        <v>56</v>
      </c>
      <c r="B46" s="78">
        <v>80.693776</v>
      </c>
      <c r="C46" s="78">
        <v>74.226922999999999</v>
      </c>
      <c r="D46" s="78">
        <v>85.642774000000003</v>
      </c>
      <c r="E46" s="78">
        <v>462.33020699999997</v>
      </c>
      <c r="F46" s="78">
        <v>358.82544799999999</v>
      </c>
      <c r="G46" s="79">
        <f t="shared" si="0"/>
        <v>28.845434340543193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21.160664000000001</v>
      </c>
      <c r="C48" s="78">
        <v>26.340582999999999</v>
      </c>
      <c r="D48" s="78">
        <v>31.358440000000002</v>
      </c>
      <c r="E48" s="78">
        <v>136.24787000000001</v>
      </c>
      <c r="F48" s="78">
        <v>114.070908</v>
      </c>
      <c r="G48" s="79">
        <f>IF(AND(F48&gt;0,E48&gt;0),(E48/F48%)-100,"x  ")</f>
        <v>19.441382898433673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5587.6795309999998</v>
      </c>
      <c r="C50" s="81">
        <v>4743.1162800000002</v>
      </c>
      <c r="D50" s="81">
        <v>4381.850265</v>
      </c>
      <c r="E50" s="81">
        <v>26190.561448</v>
      </c>
      <c r="F50" s="81">
        <v>22628.642979</v>
      </c>
      <c r="G50" s="82">
        <f>IF(AND(F50&gt;0,E50&gt;0),(E50/F50%)-100,"x  ")</f>
        <v>15.740751543543993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175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/>
  </sheetViews>
  <sheetFormatPr baseColWidth="10" defaultRowHeight="14.25" x14ac:dyDescent="0.2"/>
  <cols>
    <col min="1" max="1" width="24.62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115</v>
      </c>
      <c r="C4" s="83" t="s">
        <v>116</v>
      </c>
      <c r="D4" s="83" t="s">
        <v>117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176</v>
      </c>
      <c r="C5" s="110"/>
      <c r="D5" s="110"/>
      <c r="E5" s="32" t="s">
        <v>176</v>
      </c>
      <c r="F5" s="32" t="s">
        <v>177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3325.7174260000002</v>
      </c>
      <c r="C8" s="78">
        <v>2903.8850729999999</v>
      </c>
      <c r="D8" s="78">
        <v>2583.8430429999999</v>
      </c>
      <c r="E8" s="78">
        <v>16192.71399</v>
      </c>
      <c r="F8" s="78">
        <v>14751.143408</v>
      </c>
      <c r="G8" s="79">
        <f>IF(AND(F8&gt;0,E8&gt;0),(E8/F8%)-100,"x  ")</f>
        <v>9.7726023137853417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3147.8193729999998</v>
      </c>
      <c r="C10" s="78">
        <v>2743.5382810000001</v>
      </c>
      <c r="D10" s="78">
        <v>2280.3593689999998</v>
      </c>
      <c r="E10" s="78">
        <v>15050.559337000001</v>
      </c>
      <c r="F10" s="78">
        <v>13450.864293000001</v>
      </c>
      <c r="G10" s="79">
        <f>IF(AND(F10&gt;0,E10&gt;0),(E10/F10%)-100,"x  ")</f>
        <v>11.892879216932556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2192.960427</v>
      </c>
      <c r="C12" s="94">
        <f>SUM(C14:C31)</f>
        <v>2121.5854029999996</v>
      </c>
      <c r="D12" s="94">
        <f>SUM(D14:D31)</f>
        <v>1677.7415740000004</v>
      </c>
      <c r="E12" s="94">
        <f>SUM(E14:E31)</f>
        <v>10768.307396999999</v>
      </c>
      <c r="F12" s="94">
        <f>SUM(F14:F31)</f>
        <v>9974.7677940000031</v>
      </c>
      <c r="G12" s="95">
        <f>IF(AND(F12&gt;0,E12&gt;0),(E12/F12%)-100,"x  ")</f>
        <v>7.9554694343594008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1572.034398</v>
      </c>
      <c r="C14" s="78">
        <v>1501.9426100000001</v>
      </c>
      <c r="D14" s="78">
        <v>1037.380179</v>
      </c>
      <c r="E14" s="78">
        <v>7199.8150130000004</v>
      </c>
      <c r="F14" s="78">
        <v>6416.3158320000002</v>
      </c>
      <c r="G14" s="79">
        <f t="shared" ref="G14:G32" si="0">IF(AND(F14&gt;0,E14&gt;0),(E14/F14%)-100,"x  ")</f>
        <v>12.211044492112833</v>
      </c>
    </row>
    <row r="15" spans="1:7" ht="12.75" customHeight="1" x14ac:dyDescent="0.2">
      <c r="A15" s="64" t="s">
        <v>63</v>
      </c>
      <c r="B15" s="78">
        <v>57.894174</v>
      </c>
      <c r="C15" s="78">
        <v>101.073436</v>
      </c>
      <c r="D15" s="78">
        <v>59.711962999999997</v>
      </c>
      <c r="E15" s="78">
        <v>450.85138999999998</v>
      </c>
      <c r="F15" s="78">
        <v>459.662959</v>
      </c>
      <c r="G15" s="79">
        <f t="shared" si="0"/>
        <v>-1.9169630329077734</v>
      </c>
    </row>
    <row r="16" spans="1:7" ht="12.75" customHeight="1" x14ac:dyDescent="0.2">
      <c r="A16" s="64" t="s">
        <v>64</v>
      </c>
      <c r="B16" s="78">
        <v>6.7171519999999996</v>
      </c>
      <c r="C16" s="78">
        <v>7.3247390000000001</v>
      </c>
      <c r="D16" s="78">
        <v>4.7737290000000003</v>
      </c>
      <c r="E16" s="78">
        <v>34.536397999999998</v>
      </c>
      <c r="F16" s="78">
        <v>37.010235000000002</v>
      </c>
      <c r="G16" s="79">
        <f t="shared" si="0"/>
        <v>-6.6841969525457046</v>
      </c>
    </row>
    <row r="17" spans="1:7" ht="12.75" customHeight="1" x14ac:dyDescent="0.2">
      <c r="A17" s="64" t="s">
        <v>65</v>
      </c>
      <c r="B17" s="78">
        <v>242.10756699999999</v>
      </c>
      <c r="C17" s="78">
        <v>162.46650299999999</v>
      </c>
      <c r="D17" s="78">
        <v>190.46174500000001</v>
      </c>
      <c r="E17" s="78">
        <v>1075.550303</v>
      </c>
      <c r="F17" s="78">
        <v>1176.3165530000001</v>
      </c>
      <c r="G17" s="79">
        <f t="shared" si="0"/>
        <v>-8.5662528290546192</v>
      </c>
    </row>
    <row r="18" spans="1:7" ht="12.75" customHeight="1" x14ac:dyDescent="0.2">
      <c r="A18" s="64" t="s">
        <v>66</v>
      </c>
      <c r="B18" s="78">
        <v>82.480132999999995</v>
      </c>
      <c r="C18" s="78">
        <v>83.990627000000003</v>
      </c>
      <c r="D18" s="78">
        <v>89.406536000000003</v>
      </c>
      <c r="E18" s="78">
        <v>518.570198</v>
      </c>
      <c r="F18" s="78">
        <v>476.23421500000001</v>
      </c>
      <c r="G18" s="79">
        <f t="shared" si="0"/>
        <v>8.8897398940561203</v>
      </c>
    </row>
    <row r="19" spans="1:7" ht="12.75" customHeight="1" x14ac:dyDescent="0.2">
      <c r="A19" s="64" t="s">
        <v>67</v>
      </c>
      <c r="B19" s="78">
        <v>10.803931</v>
      </c>
      <c r="C19" s="78">
        <v>6.381659</v>
      </c>
      <c r="D19" s="78">
        <v>5.0369830000000002</v>
      </c>
      <c r="E19" s="78">
        <v>52.385454000000003</v>
      </c>
      <c r="F19" s="78">
        <v>76.797400999999994</v>
      </c>
      <c r="G19" s="79">
        <f t="shared" si="0"/>
        <v>-31.787465047156999</v>
      </c>
    </row>
    <row r="20" spans="1:7" ht="12.75" customHeight="1" x14ac:dyDescent="0.2">
      <c r="A20" s="64" t="s">
        <v>68</v>
      </c>
      <c r="B20" s="78">
        <v>9.0390870000000003</v>
      </c>
      <c r="C20" s="78">
        <v>7.0532700000000004</v>
      </c>
      <c r="D20" s="78">
        <v>7.3364950000000002</v>
      </c>
      <c r="E20" s="78">
        <v>51.915416999999998</v>
      </c>
      <c r="F20" s="78">
        <v>42.446145000000001</v>
      </c>
      <c r="G20" s="79">
        <f t="shared" si="0"/>
        <v>22.308909324981087</v>
      </c>
    </row>
    <row r="21" spans="1:7" ht="12.75" customHeight="1" x14ac:dyDescent="0.2">
      <c r="A21" s="64" t="s">
        <v>69</v>
      </c>
      <c r="B21" s="78">
        <v>6.6305459999999998</v>
      </c>
      <c r="C21" s="78">
        <v>6.693988</v>
      </c>
      <c r="D21" s="78">
        <v>8.9722849999999994</v>
      </c>
      <c r="E21" s="78">
        <v>47.892926000000003</v>
      </c>
      <c r="F21" s="78">
        <v>55.275281</v>
      </c>
      <c r="G21" s="79">
        <f t="shared" si="0"/>
        <v>-13.355617314726985</v>
      </c>
    </row>
    <row r="22" spans="1:7" ht="12.75" customHeight="1" x14ac:dyDescent="0.2">
      <c r="A22" s="64" t="s">
        <v>70</v>
      </c>
      <c r="B22" s="78">
        <v>45.097279</v>
      </c>
      <c r="C22" s="78">
        <v>98.918408999999997</v>
      </c>
      <c r="D22" s="78">
        <v>107.76262699999999</v>
      </c>
      <c r="E22" s="78">
        <v>421.14362399999999</v>
      </c>
      <c r="F22" s="78">
        <v>319.726697</v>
      </c>
      <c r="G22" s="79">
        <f t="shared" si="0"/>
        <v>31.719880745523113</v>
      </c>
    </row>
    <row r="23" spans="1:7" ht="12.75" customHeight="1" x14ac:dyDescent="0.2">
      <c r="A23" s="64" t="s">
        <v>71</v>
      </c>
      <c r="B23" s="78">
        <v>17.349561000000001</v>
      </c>
      <c r="C23" s="78">
        <v>21.971527999999999</v>
      </c>
      <c r="D23" s="78">
        <v>21.52779</v>
      </c>
      <c r="E23" s="78">
        <v>113.17266499999999</v>
      </c>
      <c r="F23" s="78">
        <v>214.58917199999999</v>
      </c>
      <c r="G23" s="79">
        <f t="shared" si="0"/>
        <v>-47.260775580978517</v>
      </c>
    </row>
    <row r="24" spans="1:7" ht="12.75" customHeight="1" x14ac:dyDescent="0.2">
      <c r="A24" s="64" t="s">
        <v>72</v>
      </c>
      <c r="B24" s="78">
        <v>108.80573099999999</v>
      </c>
      <c r="C24" s="78">
        <v>94.977056000000005</v>
      </c>
      <c r="D24" s="78">
        <v>99.399002999999993</v>
      </c>
      <c r="E24" s="78">
        <v>595.108969</v>
      </c>
      <c r="F24" s="78">
        <v>460.04459300000002</v>
      </c>
      <c r="G24" s="79">
        <f t="shared" si="0"/>
        <v>29.35897477225646</v>
      </c>
    </row>
    <row r="25" spans="1:7" ht="12.75" customHeight="1" x14ac:dyDescent="0.2">
      <c r="A25" s="64" t="s">
        <v>73</v>
      </c>
      <c r="B25" s="78">
        <v>0.42384899999999998</v>
      </c>
      <c r="C25" s="78">
        <v>0.57939799999999997</v>
      </c>
      <c r="D25" s="78">
        <v>0.72656399999999999</v>
      </c>
      <c r="E25" s="78">
        <v>7.6161760000000003</v>
      </c>
      <c r="F25" s="78">
        <v>10.296872</v>
      </c>
      <c r="G25" s="79">
        <f t="shared" si="0"/>
        <v>-26.034081029656377</v>
      </c>
    </row>
    <row r="26" spans="1:7" ht="12.75" customHeight="1" x14ac:dyDescent="0.2">
      <c r="A26" s="64" t="s">
        <v>74</v>
      </c>
      <c r="B26" s="78">
        <v>0.37237799999999999</v>
      </c>
      <c r="C26" s="78">
        <v>0.26964399999999999</v>
      </c>
      <c r="D26" s="78">
        <v>0.94653100000000001</v>
      </c>
      <c r="E26" s="78">
        <v>2.6113729999999999</v>
      </c>
      <c r="F26" s="78">
        <v>3.9452289999999999</v>
      </c>
      <c r="G26" s="79">
        <f t="shared" si="0"/>
        <v>-33.80934287971624</v>
      </c>
    </row>
    <row r="27" spans="1:7" ht="12.75" customHeight="1" x14ac:dyDescent="0.2">
      <c r="A27" s="64" t="s">
        <v>83</v>
      </c>
      <c r="B27" s="78">
        <v>1.796144</v>
      </c>
      <c r="C27" s="78">
        <v>1.358892</v>
      </c>
      <c r="D27" s="78">
        <v>1.5937220000000001</v>
      </c>
      <c r="E27" s="78">
        <v>8.3327209999999994</v>
      </c>
      <c r="F27" s="78">
        <v>8.5832169999999994</v>
      </c>
      <c r="G27" s="79">
        <f t="shared" si="0"/>
        <v>-2.918439554773002</v>
      </c>
    </row>
    <row r="28" spans="1:7" ht="12.75" customHeight="1" x14ac:dyDescent="0.2">
      <c r="A28" s="64" t="s">
        <v>84</v>
      </c>
      <c r="B28" s="78">
        <v>2.209133</v>
      </c>
      <c r="C28" s="78">
        <v>3.7091720000000001</v>
      </c>
      <c r="D28" s="78">
        <v>2.948966</v>
      </c>
      <c r="E28" s="78">
        <v>17.311661000000001</v>
      </c>
      <c r="F28" s="78">
        <v>19.487155000000001</v>
      </c>
      <c r="G28" s="79">
        <f t="shared" si="0"/>
        <v>-11.163733238638471</v>
      </c>
    </row>
    <row r="29" spans="1:7" ht="12.75" customHeight="1" x14ac:dyDescent="0.2">
      <c r="A29" s="64" t="s">
        <v>75</v>
      </c>
      <c r="B29" s="78">
        <v>2.4666920000000001</v>
      </c>
      <c r="C29" s="78">
        <v>4.7407620000000001</v>
      </c>
      <c r="D29" s="78">
        <v>4.9027979999999998</v>
      </c>
      <c r="E29" s="78">
        <v>22.496925000000001</v>
      </c>
      <c r="F29" s="78">
        <v>19.516513</v>
      </c>
      <c r="G29" s="79">
        <f t="shared" si="0"/>
        <v>15.271232109957353</v>
      </c>
    </row>
    <row r="30" spans="1:7" ht="12.75" customHeight="1" x14ac:dyDescent="0.2">
      <c r="A30" s="64" t="s">
        <v>76</v>
      </c>
      <c r="B30" s="78">
        <v>17.872108000000001</v>
      </c>
      <c r="C30" s="78">
        <v>15.490938999999999</v>
      </c>
      <c r="D30" s="78">
        <v>31.311738999999999</v>
      </c>
      <c r="E30" s="78">
        <v>127.08944</v>
      </c>
      <c r="F30" s="78">
        <v>83.502594000000002</v>
      </c>
      <c r="G30" s="79">
        <f t="shared" si="0"/>
        <v>52.198193986644299</v>
      </c>
    </row>
    <row r="31" spans="1:7" ht="12.75" customHeight="1" x14ac:dyDescent="0.2">
      <c r="A31" s="64" t="s">
        <v>82</v>
      </c>
      <c r="B31" s="78">
        <v>8.8605640000000001</v>
      </c>
      <c r="C31" s="78">
        <v>2.6427710000000002</v>
      </c>
      <c r="D31" s="78">
        <v>3.541919</v>
      </c>
      <c r="E31" s="78">
        <v>21.906744</v>
      </c>
      <c r="F31" s="78">
        <v>95.017131000000006</v>
      </c>
      <c r="G31" s="79">
        <f t="shared" si="0"/>
        <v>-76.94442700022168</v>
      </c>
    </row>
    <row r="32" spans="1:7" ht="12.75" customHeight="1" x14ac:dyDescent="0.2">
      <c r="A32" s="56" t="s">
        <v>77</v>
      </c>
      <c r="B32" s="94">
        <f>B10-B12</f>
        <v>954.85894599999983</v>
      </c>
      <c r="C32" s="94">
        <f>C10-C12</f>
        <v>621.95287800000051</v>
      </c>
      <c r="D32" s="94">
        <f>D10-D12</f>
        <v>602.61779499999943</v>
      </c>
      <c r="E32" s="94">
        <f>E10-E12</f>
        <v>4282.2519400000019</v>
      </c>
      <c r="F32" s="94">
        <f>F10-F12</f>
        <v>3476.0964989999975</v>
      </c>
      <c r="G32" s="95">
        <f t="shared" si="0"/>
        <v>23.191399928969716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612.15346699999998</v>
      </c>
      <c r="C34" s="78">
        <v>270.871781</v>
      </c>
      <c r="D34" s="78">
        <v>226.36014800000001</v>
      </c>
      <c r="E34" s="78">
        <v>2030.8931239999999</v>
      </c>
      <c r="F34" s="78">
        <v>1565.9275540000001</v>
      </c>
      <c r="G34" s="79">
        <f t="shared" ref="G34:G43" si="1">IF(AND(F34&gt;0,E34&gt;0),(E34/F34%)-100,"x  ")</f>
        <v>29.692661631267242</v>
      </c>
    </row>
    <row r="35" spans="1:7" ht="12.75" customHeight="1" x14ac:dyDescent="0.2">
      <c r="A35" s="64" t="s">
        <v>79</v>
      </c>
      <c r="B35" s="78">
        <v>113.273848</v>
      </c>
      <c r="C35" s="78">
        <v>112.626981</v>
      </c>
      <c r="D35" s="78">
        <v>116.317594</v>
      </c>
      <c r="E35" s="78">
        <v>833.53529200000003</v>
      </c>
      <c r="F35" s="78">
        <v>516.20412899999997</v>
      </c>
      <c r="G35" s="79">
        <f t="shared" si="1"/>
        <v>61.473968372693918</v>
      </c>
    </row>
    <row r="36" spans="1:7" ht="12.75" customHeight="1" x14ac:dyDescent="0.2">
      <c r="A36" s="64" t="s">
        <v>80</v>
      </c>
      <c r="B36" s="78">
        <v>94.599605999999994</v>
      </c>
      <c r="C36" s="78">
        <v>99.516681000000005</v>
      </c>
      <c r="D36" s="78">
        <v>111.49188599999999</v>
      </c>
      <c r="E36" s="78">
        <v>577.03745900000001</v>
      </c>
      <c r="F36" s="78">
        <v>590.43886299999997</v>
      </c>
      <c r="G36" s="79">
        <f t="shared" si="1"/>
        <v>-2.2697360962840207</v>
      </c>
    </row>
    <row r="37" spans="1:7" ht="12.75" customHeight="1" x14ac:dyDescent="0.2">
      <c r="A37" s="64" t="s">
        <v>81</v>
      </c>
      <c r="B37" s="78">
        <v>34.032958000000001</v>
      </c>
      <c r="C37" s="78">
        <v>36.529421999999997</v>
      </c>
      <c r="D37" s="78">
        <v>41.441662000000001</v>
      </c>
      <c r="E37" s="78">
        <v>247.07585800000001</v>
      </c>
      <c r="F37" s="78">
        <v>254.615557</v>
      </c>
      <c r="G37" s="79">
        <f t="shared" si="1"/>
        <v>-2.9612090827584296</v>
      </c>
    </row>
    <row r="38" spans="1:7" ht="12.75" customHeight="1" x14ac:dyDescent="0.2">
      <c r="A38" s="64" t="s">
        <v>85</v>
      </c>
      <c r="B38" s="78">
        <v>49.168607999999999</v>
      </c>
      <c r="C38" s="78">
        <v>47.676127000000001</v>
      </c>
      <c r="D38" s="78">
        <v>48.217759999999998</v>
      </c>
      <c r="E38" s="78">
        <v>263.82451200000003</v>
      </c>
      <c r="F38" s="78">
        <v>229.88755599999999</v>
      </c>
      <c r="G38" s="79">
        <f t="shared" si="1"/>
        <v>14.762415413211855</v>
      </c>
    </row>
    <row r="39" spans="1:7" ht="12.75" customHeight="1" x14ac:dyDescent="0.2">
      <c r="A39" s="64" t="s">
        <v>151</v>
      </c>
      <c r="B39" s="78">
        <v>4.2486199999999998</v>
      </c>
      <c r="C39" s="78">
        <v>4.4635559999999996</v>
      </c>
      <c r="D39" s="78">
        <v>5.1330790000000004</v>
      </c>
      <c r="E39" s="78">
        <v>29.032509000000001</v>
      </c>
      <c r="F39" s="78">
        <v>30.62452</v>
      </c>
      <c r="G39" s="79">
        <f t="shared" si="1"/>
        <v>-5.1984847435976036</v>
      </c>
    </row>
    <row r="40" spans="1:7" ht="12.75" customHeight="1" x14ac:dyDescent="0.2">
      <c r="A40" s="64" t="s">
        <v>86</v>
      </c>
      <c r="B40" s="78">
        <v>22.961583000000001</v>
      </c>
      <c r="C40" s="78">
        <v>23.278950999999999</v>
      </c>
      <c r="D40" s="78">
        <v>28.713346000000001</v>
      </c>
      <c r="E40" s="78">
        <v>140.738011</v>
      </c>
      <c r="F40" s="78">
        <v>134.979364</v>
      </c>
      <c r="G40" s="79">
        <f t="shared" si="1"/>
        <v>4.2663165904382083</v>
      </c>
    </row>
    <row r="41" spans="1:7" ht="12.75" customHeight="1" x14ac:dyDescent="0.2">
      <c r="A41" s="64" t="s">
        <v>87</v>
      </c>
      <c r="B41" s="78">
        <v>21.967721000000001</v>
      </c>
      <c r="C41" s="78">
        <v>23.429995000000002</v>
      </c>
      <c r="D41" s="78">
        <v>22.240023999999998</v>
      </c>
      <c r="E41" s="78">
        <v>131.987989</v>
      </c>
      <c r="F41" s="78">
        <v>133.86653000000001</v>
      </c>
      <c r="G41" s="79">
        <f t="shared" si="1"/>
        <v>-1.4032940123270663</v>
      </c>
    </row>
    <row r="42" spans="1:7" ht="12.75" customHeight="1" x14ac:dyDescent="0.2">
      <c r="A42" s="64" t="s">
        <v>88</v>
      </c>
      <c r="B42" s="78">
        <v>2.4525350000000001</v>
      </c>
      <c r="C42" s="78">
        <v>3.5593840000000001</v>
      </c>
      <c r="D42" s="78">
        <v>2.702296</v>
      </c>
      <c r="E42" s="78">
        <v>28.127185999999998</v>
      </c>
      <c r="F42" s="78">
        <v>19.552426000000001</v>
      </c>
      <c r="G42" s="79">
        <f t="shared" si="1"/>
        <v>43.855222876179141</v>
      </c>
    </row>
    <row r="43" spans="1:7" ht="12.75" customHeight="1" x14ac:dyDescent="0.2">
      <c r="A43" s="65" t="s">
        <v>89</v>
      </c>
      <c r="B43" s="78">
        <f>B8-B10</f>
        <v>177.89805300000035</v>
      </c>
      <c r="C43" s="78">
        <f>C8-C10</f>
        <v>160.34679199999982</v>
      </c>
      <c r="D43" s="78">
        <f>D8-D10</f>
        <v>303.48367400000006</v>
      </c>
      <c r="E43" s="78">
        <f>E8-E10</f>
        <v>1142.1546529999996</v>
      </c>
      <c r="F43" s="78">
        <f>F8-F10</f>
        <v>1300.2791149999994</v>
      </c>
      <c r="G43" s="79">
        <f t="shared" si="1"/>
        <v>-12.160809181342557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20.516296000000001</v>
      </c>
      <c r="C45" s="78">
        <v>20.855564000000001</v>
      </c>
      <c r="D45" s="78">
        <v>24.837754</v>
      </c>
      <c r="E45" s="78">
        <v>112.28424099999999</v>
      </c>
      <c r="F45" s="78">
        <v>116.650535</v>
      </c>
      <c r="G45" s="79">
        <f>IF(AND(F45&gt;0,E45&gt;0),(E45/F45%)-100,"x  ")</f>
        <v>-3.7430552718853818</v>
      </c>
    </row>
    <row r="46" spans="1:7" ht="12.75" customHeight="1" x14ac:dyDescent="0.2">
      <c r="A46" s="56" t="s">
        <v>91</v>
      </c>
      <c r="B46" s="78">
        <v>19.57884</v>
      </c>
      <c r="C46" s="78">
        <v>11.372479999999999</v>
      </c>
      <c r="D46" s="78">
        <v>21.650697000000001</v>
      </c>
      <c r="E46" s="78">
        <v>109.706715</v>
      </c>
      <c r="F46" s="78">
        <v>538.497705</v>
      </c>
      <c r="G46" s="79">
        <f>IF(AND(F46&gt;0,E46&gt;0),(E46/F46%)-100,"x  ")</f>
        <v>-79.627264149621581</v>
      </c>
    </row>
    <row r="47" spans="1:7" ht="12.75" customHeight="1" x14ac:dyDescent="0.2">
      <c r="A47" s="56" t="s">
        <v>92</v>
      </c>
      <c r="B47" s="78">
        <v>54.505997999999998</v>
      </c>
      <c r="C47" s="78">
        <v>36.874885999999996</v>
      </c>
      <c r="D47" s="78">
        <v>108.74126200000001</v>
      </c>
      <c r="E47" s="78">
        <v>431.57980600000002</v>
      </c>
      <c r="F47" s="78">
        <v>362.48800599999998</v>
      </c>
      <c r="G47" s="79">
        <f>IF(AND(F47&gt;0,E47&gt;0),(E47/F47%)-100,"x  ")</f>
        <v>19.06043754727709</v>
      </c>
    </row>
    <row r="48" spans="1:7" ht="12.75" customHeight="1" x14ac:dyDescent="0.2">
      <c r="A48" s="56" t="s">
        <v>93</v>
      </c>
      <c r="B48" s="78">
        <v>74.287747999999993</v>
      </c>
      <c r="C48" s="78">
        <v>77.689823000000004</v>
      </c>
      <c r="D48" s="78">
        <v>138.14234300000001</v>
      </c>
      <c r="E48" s="78">
        <v>430.48349200000001</v>
      </c>
      <c r="F48" s="78">
        <v>209.80503100000001</v>
      </c>
      <c r="G48" s="79">
        <f>IF(AND(F48&gt;0,E48&gt;0),(E48/F48%)-100,"x  ")</f>
        <v>105.18263549171039</v>
      </c>
    </row>
    <row r="49" spans="1:7" ht="12.75" customHeight="1" x14ac:dyDescent="0.2">
      <c r="A49" s="57" t="s">
        <v>94</v>
      </c>
      <c r="B49" s="78">
        <v>68.086403000000004</v>
      </c>
      <c r="C49" s="78">
        <v>50.133571000000003</v>
      </c>
      <c r="D49" s="78">
        <v>52.933892999999998</v>
      </c>
      <c r="E49" s="78">
        <v>324.81056999999998</v>
      </c>
      <c r="F49" s="78">
        <v>349.79326500000002</v>
      </c>
      <c r="G49" s="79">
        <f>IF(AND(F49&gt;0,E49&gt;0),(E49/F49%)-100,"x  ")</f>
        <v>-7.1421315101650151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11.018914000000001</v>
      </c>
      <c r="C51" s="78">
        <v>3.0505270000000002</v>
      </c>
      <c r="D51" s="78">
        <v>4.4048230000000004</v>
      </c>
      <c r="E51" s="78">
        <v>50.724359999999997</v>
      </c>
      <c r="F51" s="78">
        <v>41.645055999999997</v>
      </c>
      <c r="G51" s="79">
        <f>IF(AND(F51&gt;0,E51&gt;0),(E51/F51%)-100,"x  ")</f>
        <v>21.801637149917624</v>
      </c>
    </row>
    <row r="52" spans="1:7" ht="12.75" customHeight="1" x14ac:dyDescent="0.2">
      <c r="A52" s="65" t="s">
        <v>96</v>
      </c>
      <c r="B52" s="78">
        <v>1.0984499999999999</v>
      </c>
      <c r="C52" s="78">
        <v>1.137613</v>
      </c>
      <c r="D52" s="78">
        <v>1.452421</v>
      </c>
      <c r="E52" s="78">
        <v>10.496784999999999</v>
      </c>
      <c r="F52" s="78">
        <v>25.39798</v>
      </c>
      <c r="G52" s="79">
        <f>IF(AND(F52&gt;0,E52&gt;0),(E52/F52%)-100,"x  ")</f>
        <v>-58.670787991800921</v>
      </c>
    </row>
    <row r="53" spans="1:7" ht="12.75" customHeight="1" x14ac:dyDescent="0.2">
      <c r="A53" s="65" t="s">
        <v>97</v>
      </c>
      <c r="B53" s="78">
        <v>15.673056000000001</v>
      </c>
      <c r="C53" s="78">
        <v>11.823486000000001</v>
      </c>
      <c r="D53" s="78">
        <v>13.005585999999999</v>
      </c>
      <c r="E53" s="78">
        <v>83.666788999999994</v>
      </c>
      <c r="F53" s="78">
        <v>81.943495999999996</v>
      </c>
      <c r="G53" s="79">
        <f>IF(AND(F53&gt;0,E53&gt;0),(E53/F53%)-100,"x  ")</f>
        <v>2.1030259680402281</v>
      </c>
    </row>
    <row r="54" spans="1:7" ht="12.75" customHeight="1" x14ac:dyDescent="0.2">
      <c r="A54" s="58" t="s">
        <v>98</v>
      </c>
      <c r="B54" s="78">
        <v>693.939482</v>
      </c>
      <c r="C54" s="78">
        <v>559.48080600000003</v>
      </c>
      <c r="D54" s="78">
        <v>706.08268499999997</v>
      </c>
      <c r="E54" s="78">
        <v>3319.0995339999999</v>
      </c>
      <c r="F54" s="78">
        <v>2687.7100719999999</v>
      </c>
      <c r="G54" s="79">
        <f>IF(AND(F54&gt;0,E54&gt;0),(E54/F54%)-100,"x  ")</f>
        <v>23.491725114910395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636.26146600000004</v>
      </c>
      <c r="C56" s="78">
        <v>376.89666899999997</v>
      </c>
      <c r="D56" s="78">
        <v>477.69215100000002</v>
      </c>
      <c r="E56" s="78">
        <v>2496.2161339999998</v>
      </c>
      <c r="F56" s="78">
        <v>1662.841111</v>
      </c>
      <c r="G56" s="79">
        <f>IF(AND(F56&gt;0,E56&gt;0),(E56/F56%)-100,"x  ")</f>
        <v>50.117537838526545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561.90713900000003</v>
      </c>
      <c r="C58" s="78">
        <v>254.157253</v>
      </c>
      <c r="D58" s="78">
        <v>462.44123000000002</v>
      </c>
      <c r="E58" s="78">
        <v>2199.5405110000002</v>
      </c>
      <c r="F58" s="78">
        <v>1459.9638620000001</v>
      </c>
      <c r="G58" s="79">
        <f>IF(AND(F58&gt;0,E58&gt;0),(E58/F58%)-100,"x  ")</f>
        <v>50.657188732524958</v>
      </c>
    </row>
    <row r="59" spans="1:7" ht="12.75" customHeight="1" x14ac:dyDescent="0.2">
      <c r="A59" s="55" t="s">
        <v>101</v>
      </c>
      <c r="B59" s="78">
        <v>9.9874569999999991</v>
      </c>
      <c r="C59" s="78">
        <v>7.4388540000000001</v>
      </c>
      <c r="D59" s="78">
        <v>9.4013360000000006</v>
      </c>
      <c r="E59" s="78">
        <v>47.438431000000001</v>
      </c>
      <c r="F59" s="78">
        <v>18.706631999999999</v>
      </c>
      <c r="G59" s="79">
        <f>IF(AND(F59&gt;0,E59&gt;0),(E59/F59%)-100,"x  ")</f>
        <v>153.59151235775636</v>
      </c>
    </row>
    <row r="60" spans="1:7" ht="12.75" customHeight="1" x14ac:dyDescent="0.2">
      <c r="A60" s="62" t="s">
        <v>147</v>
      </c>
      <c r="B60" s="78">
        <v>53.715305000000001</v>
      </c>
      <c r="C60" s="78">
        <v>178.86544499999999</v>
      </c>
      <c r="D60" s="78">
        <v>222.953656</v>
      </c>
      <c r="E60" s="78">
        <v>781.64814000000001</v>
      </c>
      <c r="F60" s="78">
        <v>881.93667900000003</v>
      </c>
      <c r="G60" s="79">
        <f>IF(AND(F60&gt;0,E60&gt;0),(E60/F60%)-100,"x  ")</f>
        <v>-11.371399034419795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40.753704999999997</v>
      </c>
      <c r="C62" s="78">
        <v>166.65333200000001</v>
      </c>
      <c r="D62" s="78">
        <v>159.98211900000001</v>
      </c>
      <c r="E62" s="78">
        <v>607.56000100000006</v>
      </c>
      <c r="F62" s="78">
        <v>556.16082800000004</v>
      </c>
      <c r="G62" s="79">
        <f>IF(AND(F62&gt;0,E62&gt;0),(E62/F62%)-100,"x  ")</f>
        <v>9.2417823068977469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1480.729779</v>
      </c>
      <c r="C64" s="78">
        <v>1204.015496</v>
      </c>
      <c r="D64" s="78">
        <v>1009.007835</v>
      </c>
      <c r="E64" s="78">
        <v>6211.428551</v>
      </c>
      <c r="F64" s="78">
        <v>4716.5887899999998</v>
      </c>
      <c r="G64" s="79">
        <f>IF(AND(F64&gt;0,E64&gt;0),(E64/F64%)-100,"x  ")</f>
        <v>31.693239066533067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169.75377800000001</v>
      </c>
      <c r="C66" s="78">
        <v>158.602847</v>
      </c>
      <c r="D66" s="78">
        <v>46.792828</v>
      </c>
      <c r="E66" s="78">
        <v>750.55953</v>
      </c>
      <c r="F66" s="78">
        <v>564.38505399999997</v>
      </c>
      <c r="G66" s="79">
        <f t="shared" ref="G66:G71" si="2">IF(AND(F66&gt;0,E66&gt;0),(E66/F66%)-100,"x  ")</f>
        <v>32.987137891146205</v>
      </c>
    </row>
    <row r="67" spans="1:7" ht="12.75" customHeight="1" x14ac:dyDescent="0.2">
      <c r="A67" s="65" t="s">
        <v>174</v>
      </c>
      <c r="B67" s="78">
        <v>330.46732200000002</v>
      </c>
      <c r="C67" s="78">
        <v>263.77399600000001</v>
      </c>
      <c r="D67" s="78">
        <v>440.14284400000003</v>
      </c>
      <c r="E67" s="78">
        <v>2020.237529</v>
      </c>
      <c r="F67" s="78">
        <v>1751.616041</v>
      </c>
      <c r="G67" s="79">
        <f t="shared" si="2"/>
        <v>15.335637589082793</v>
      </c>
    </row>
    <row r="68" spans="1:7" ht="12.75" customHeight="1" x14ac:dyDescent="0.2">
      <c r="A68" s="65" t="s">
        <v>105</v>
      </c>
      <c r="B68" s="78">
        <v>34.592688000000003</v>
      </c>
      <c r="C68" s="78">
        <v>53.201360999999999</v>
      </c>
      <c r="D68" s="78">
        <v>58.141947000000002</v>
      </c>
      <c r="E68" s="78">
        <v>253.652131</v>
      </c>
      <c r="F68" s="78">
        <v>250.782014</v>
      </c>
      <c r="G68" s="79">
        <f t="shared" si="2"/>
        <v>1.1444668436229932</v>
      </c>
    </row>
    <row r="69" spans="1:7" ht="12.75" customHeight="1" x14ac:dyDescent="0.2">
      <c r="A69" s="65" t="s">
        <v>106</v>
      </c>
      <c r="B69" s="78">
        <v>13.366803000000001</v>
      </c>
      <c r="C69" s="78">
        <v>10.097891000000001</v>
      </c>
      <c r="D69" s="78">
        <v>21.939997000000002</v>
      </c>
      <c r="E69" s="78">
        <v>90.621353999999997</v>
      </c>
      <c r="F69" s="78">
        <v>83.308808999999997</v>
      </c>
      <c r="G69" s="79">
        <f t="shared" si="2"/>
        <v>8.7776371884034461</v>
      </c>
    </row>
    <row r="70" spans="1:7" ht="12.75" customHeight="1" x14ac:dyDescent="0.2">
      <c r="A70" s="66" t="s">
        <v>107</v>
      </c>
      <c r="B70" s="78">
        <v>60.995837000000002</v>
      </c>
      <c r="C70" s="78">
        <v>62.394244999999998</v>
      </c>
      <c r="D70" s="78">
        <v>58.104412000000004</v>
      </c>
      <c r="E70" s="78">
        <v>251.19876300000001</v>
      </c>
      <c r="F70" s="78">
        <v>214.91141400000001</v>
      </c>
      <c r="G70" s="79">
        <f t="shared" si="2"/>
        <v>16.884793750414772</v>
      </c>
    </row>
    <row r="71" spans="1:7" ht="12.75" customHeight="1" x14ac:dyDescent="0.2">
      <c r="A71" s="59" t="s">
        <v>108</v>
      </c>
      <c r="B71" s="78">
        <v>6.6775960000000003</v>
      </c>
      <c r="C71" s="78">
        <v>14.447153</v>
      </c>
      <c r="D71" s="78">
        <v>16.379065000000001</v>
      </c>
      <c r="E71" s="78">
        <v>80.981695999999999</v>
      </c>
      <c r="F71" s="78">
        <v>70.539901999999998</v>
      </c>
      <c r="G71" s="79">
        <f t="shared" si="2"/>
        <v>14.80267721381297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5.4544579999999998</v>
      </c>
      <c r="C73" s="78">
        <v>6.4659750000000003</v>
      </c>
      <c r="D73" s="78">
        <v>12.956438</v>
      </c>
      <c r="E73" s="78">
        <v>53.535423999999999</v>
      </c>
      <c r="F73" s="78">
        <v>49.129126999999997</v>
      </c>
      <c r="G73" s="79">
        <f>IF(AND(F73&gt;0,E73&gt;0),(E73/F73%)-100,"x  ")</f>
        <v>8.9688078520100873</v>
      </c>
    </row>
    <row r="74" spans="1:7" ht="24" x14ac:dyDescent="0.2">
      <c r="A74" s="60" t="s">
        <v>124</v>
      </c>
      <c r="B74" s="78">
        <v>12.528845</v>
      </c>
      <c r="C74" s="78">
        <v>11.154180999999999</v>
      </c>
      <c r="D74" s="78">
        <v>13.603744000000001</v>
      </c>
      <c r="E74" s="78">
        <v>61.527107000000001</v>
      </c>
      <c r="F74" s="78">
        <v>52.867542</v>
      </c>
      <c r="G74" s="79">
        <f>IF(AND(F74&gt;0,E74&gt;0),(E74/F74%)-100,"x  ")</f>
        <v>16.379738252253148</v>
      </c>
    </row>
    <row r="75" spans="1:7" x14ac:dyDescent="0.2">
      <c r="A75" s="61" t="s">
        <v>57</v>
      </c>
      <c r="B75" s="84">
        <v>5587.6795309999998</v>
      </c>
      <c r="C75" s="85">
        <v>4743.1162800000002</v>
      </c>
      <c r="D75" s="85">
        <v>4381.850265</v>
      </c>
      <c r="E75" s="85">
        <v>26190.561448</v>
      </c>
      <c r="F75" s="85">
        <v>22628.642979</v>
      </c>
      <c r="G75" s="86">
        <f>IF(AND(F75&gt;0,E75&gt;0),(E75/F75%)-100,"x  ")</f>
        <v>15.740751543543993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175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13:G27 A12 A33:G38 A32 A68:G75 B67:G67">
    <cfRule type="expression" dxfId="5" priority="6">
      <formula>MOD(ROW(),2)=1</formula>
    </cfRule>
  </conditionalFormatting>
  <conditionalFormatting sqref="A39:G39">
    <cfRule type="expression" dxfId="4" priority="5">
      <formula>MOD(ROW(),2)=1</formula>
    </cfRule>
  </conditionalFormatting>
  <conditionalFormatting sqref="A28:G28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A6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2/15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7" zoomScaleNormal="100" workbookViewId="0">
      <selection activeCell="B37" sqref="B37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26129.034340999999</v>
      </c>
      <c r="C8" s="89"/>
      <c r="D8" s="88">
        <v>22628.642979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2015</v>
      </c>
      <c r="C9" s="21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7199.8150130000004</v>
      </c>
      <c r="C10" s="90">
        <f t="shared" ref="C10:C24" si="0">IF(B$8&gt;0,B10/B$8*100,0)</f>
        <v>27.554845384019856</v>
      </c>
      <c r="D10" s="91">
        <v>6416.3158320000002</v>
      </c>
      <c r="E10" s="90">
        <f t="shared" ref="E10:E24" si="1">IF(D$8&gt;0,D10/D$8*100,0)</f>
        <v>28.35484141914527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2239.7241119999999</v>
      </c>
      <c r="C11" s="92">
        <f t="shared" si="0"/>
        <v>8.5717829551992626</v>
      </c>
      <c r="D11" s="91">
        <v>1202.597387</v>
      </c>
      <c r="E11" s="90">
        <f t="shared" si="1"/>
        <v>5.3144918505101844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2199.5405110000002</v>
      </c>
      <c r="C12" s="92">
        <f t="shared" si="0"/>
        <v>8.4179938772119982</v>
      </c>
      <c r="D12" s="91">
        <v>1459.9638620000001</v>
      </c>
      <c r="E12" s="90">
        <f t="shared" si="1"/>
        <v>6.4518401008619319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2030.8931239999999</v>
      </c>
      <c r="C13" s="92">
        <f t="shared" si="0"/>
        <v>7.772553311751186</v>
      </c>
      <c r="D13" s="91">
        <v>1565.9275540000001</v>
      </c>
      <c r="E13" s="90">
        <f t="shared" si="1"/>
        <v>6.9201125116217694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1965.4675689999999</v>
      </c>
      <c r="C14" s="92">
        <f t="shared" si="0"/>
        <v>7.522159232329205</v>
      </c>
      <c r="D14" s="91">
        <v>1646.9399980000001</v>
      </c>
      <c r="E14" s="90">
        <f t="shared" si="1"/>
        <v>7.2781209174956061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1075.550303</v>
      </c>
      <c r="C15" s="92">
        <f t="shared" si="0"/>
        <v>4.1163033006249137</v>
      </c>
      <c r="D15" s="91">
        <v>1176.3165530000001</v>
      </c>
      <c r="E15" s="90">
        <f t="shared" si="1"/>
        <v>5.1983521684957159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79</v>
      </c>
      <c r="B16" s="87">
        <v>833.53529200000003</v>
      </c>
      <c r="C16" s="92">
        <f t="shared" si="0"/>
        <v>3.1900730854491242</v>
      </c>
      <c r="D16" s="91">
        <v>516.20412899999997</v>
      </c>
      <c r="E16" s="90">
        <f t="shared" si="1"/>
        <v>2.281197902494867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102</v>
      </c>
      <c r="B17" s="87">
        <v>607.56000100000006</v>
      </c>
      <c r="C17" s="92">
        <f t="shared" si="0"/>
        <v>2.3252294480958144</v>
      </c>
      <c r="D17" s="91">
        <v>556.16082800000004</v>
      </c>
      <c r="E17" s="90">
        <f t="shared" si="1"/>
        <v>2.4577736655093831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72</v>
      </c>
      <c r="B18" s="87">
        <v>595.108969</v>
      </c>
      <c r="C18" s="92">
        <f t="shared" si="0"/>
        <v>2.2775773541167319</v>
      </c>
      <c r="D18" s="91">
        <v>460.04459300000002</v>
      </c>
      <c r="E18" s="90">
        <f t="shared" si="1"/>
        <v>2.0330189195478225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80</v>
      </c>
      <c r="B19" s="87">
        <v>577.03745900000001</v>
      </c>
      <c r="C19" s="92">
        <f t="shared" si="0"/>
        <v>2.2084147904943814</v>
      </c>
      <c r="D19" s="91">
        <v>590.43886299999997</v>
      </c>
      <c r="E19" s="90">
        <f t="shared" si="1"/>
        <v>2.6092544018125321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66</v>
      </c>
      <c r="B20" s="87">
        <v>518.570198</v>
      </c>
      <c r="C20" s="92">
        <f t="shared" si="0"/>
        <v>1.984651216850724</v>
      </c>
      <c r="D20" s="91">
        <v>476.23421500000001</v>
      </c>
      <c r="E20" s="90">
        <f t="shared" si="1"/>
        <v>2.1045637400437949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63</v>
      </c>
      <c r="B21" s="87">
        <v>450.85138999999998</v>
      </c>
      <c r="C21" s="92">
        <f t="shared" si="0"/>
        <v>1.7254804908444437</v>
      </c>
      <c r="D21" s="91">
        <v>459.662959</v>
      </c>
      <c r="E21" s="90">
        <f t="shared" si="1"/>
        <v>2.0313324109915909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92</v>
      </c>
      <c r="B22" s="87">
        <v>431.57980600000002</v>
      </c>
      <c r="C22" s="92">
        <f t="shared" si="0"/>
        <v>1.6517250517857553</v>
      </c>
      <c r="D22" s="91">
        <v>362.48800599999998</v>
      </c>
      <c r="E22" s="90">
        <f t="shared" si="1"/>
        <v>1.6018990017934296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93</v>
      </c>
      <c r="B23" s="87">
        <v>430.48349200000001</v>
      </c>
      <c r="C23" s="92">
        <f t="shared" si="0"/>
        <v>1.6475292824906012</v>
      </c>
      <c r="D23" s="91">
        <v>209.80503100000001</v>
      </c>
      <c r="E23" s="90">
        <f t="shared" si="1"/>
        <v>0.92716576594851408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70</v>
      </c>
      <c r="B24" s="87">
        <v>421.14362399999999</v>
      </c>
      <c r="C24" s="92">
        <f t="shared" si="0"/>
        <v>1.6117841115129483</v>
      </c>
      <c r="D24" s="91">
        <v>319.726697</v>
      </c>
      <c r="E24" s="90">
        <f t="shared" si="1"/>
        <v>1.4129291681198697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4552.1734779999933</v>
      </c>
      <c r="C26" s="92">
        <f>IF(B$8&gt;0,B26/B$8*100,0)</f>
        <v>17.421897107223039</v>
      </c>
      <c r="D26" s="91">
        <f>D8-(SUM(D10:D24))</f>
        <v>5209.8164720000022</v>
      </c>
      <c r="E26" s="90">
        <f>IF(D$8&gt;0,D26/D$8*100,0)</f>
        <v>23.023106055607727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2015</v>
      </c>
      <c r="C30" s="6">
        <v>2014</v>
      </c>
      <c r="D30" s="6">
        <v>2013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3291.225676</v>
      </c>
      <c r="C31" s="93">
        <v>2945.0725940000002</v>
      </c>
      <c r="D31" s="93">
        <v>3537.0577800000001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4301.8158910000002</v>
      </c>
      <c r="C32" s="93">
        <v>4114.5427289999998</v>
      </c>
      <c r="D32" s="93">
        <v>4092.625822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3860.633468</v>
      </c>
      <c r="C33" s="93">
        <v>3938.7254809999999</v>
      </c>
      <c r="D33" s="93">
        <v>4012.9413509999999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5575.150686</v>
      </c>
      <c r="C34" s="93">
        <v>3576.691832</v>
      </c>
      <c r="D34" s="93">
        <v>3652.9215279999999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4731.9620990000003</v>
      </c>
      <c r="C35" s="93">
        <v>3893.4225200000001</v>
      </c>
      <c r="D35" s="93">
        <v>3479.4471429999999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4368.246521</v>
      </c>
      <c r="C36" s="93">
        <v>4160.1878230000002</v>
      </c>
      <c r="D36" s="93">
        <v>4339.1111449999999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/>
      <c r="C37" s="93">
        <v>4674.4454640000004</v>
      </c>
      <c r="D37" s="93">
        <v>3415.4280440000002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/>
      <c r="C38" s="93">
        <v>3678.420752</v>
      </c>
      <c r="D38" s="93">
        <v>3739.547442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/>
      <c r="C39" s="93">
        <v>4729.7701790000001</v>
      </c>
      <c r="D39" s="93">
        <v>4174.6851839999999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4559.6972619999997</v>
      </c>
      <c r="D40" s="93">
        <v>4428.8270789999997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4002.5370480000001</v>
      </c>
      <c r="D41" s="93">
        <v>4345.5987619999996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4991.0485930000004</v>
      </c>
      <c r="D42" s="93">
        <v>4343.7069090000005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2019-02-04T07:31:35Z</cp:lastPrinted>
  <dcterms:created xsi:type="dcterms:W3CDTF">2012-03-28T07:56:08Z</dcterms:created>
  <dcterms:modified xsi:type="dcterms:W3CDTF">2019-02-04T07:31:52Z</dcterms:modified>
  <cp:category>LIS-Bericht</cp:category>
</cp:coreProperties>
</file>