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II_1_vj_S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T2_1!$1:$6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48" i="10" l="1"/>
  <c r="G75" i="10" l="1"/>
  <c r="G74" i="10"/>
  <c r="G73" i="10"/>
  <c r="G71" i="10"/>
  <c r="G70" i="10"/>
  <c r="G69" i="10"/>
  <c r="G68" i="10"/>
  <c r="G67" i="10"/>
  <c r="G66" i="10"/>
  <c r="G64" i="10"/>
  <c r="G62" i="10"/>
  <c r="G60" i="10"/>
  <c r="G58" i="10"/>
  <c r="G56" i="10"/>
  <c r="G54" i="10"/>
  <c r="G53" i="10"/>
  <c r="G52" i="10"/>
  <c r="G51" i="10"/>
  <c r="G49" i="10"/>
  <c r="G47" i="10"/>
  <c r="G46" i="10"/>
  <c r="G45" i="10"/>
  <c r="G44" i="10"/>
  <c r="F42" i="10"/>
  <c r="E42" i="10"/>
  <c r="D42" i="10"/>
  <c r="C42" i="10"/>
  <c r="B42" i="10"/>
  <c r="G41" i="10"/>
  <c r="G40" i="10"/>
  <c r="G39" i="10"/>
  <c r="G38" i="10"/>
  <c r="G37" i="10"/>
  <c r="G36" i="10"/>
  <c r="G35" i="10"/>
  <c r="G34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F11" i="10"/>
  <c r="F31" i="10" s="1"/>
  <c r="E11" i="10"/>
  <c r="E31" i="10" s="1"/>
  <c r="D11" i="10"/>
  <c r="D31" i="10" s="1"/>
  <c r="C11" i="10"/>
  <c r="C31" i="10" s="1"/>
  <c r="B11" i="10"/>
  <c r="B31" i="10" s="1"/>
  <c r="G9" i="10"/>
  <c r="G7" i="10"/>
  <c r="G54" i="5"/>
  <c r="G52" i="5"/>
  <c r="G50" i="5"/>
  <c r="G49" i="5"/>
  <c r="G48" i="5"/>
  <c r="G47" i="5"/>
  <c r="G46" i="5"/>
  <c r="G45" i="5"/>
  <c r="G44" i="5"/>
  <c r="G43" i="5"/>
  <c r="G42" i="5"/>
  <c r="G41" i="5"/>
  <c r="G40" i="5"/>
  <c r="G39" i="5"/>
  <c r="G37" i="5"/>
  <c r="G36" i="5"/>
  <c r="G35" i="5"/>
  <c r="G34" i="5"/>
  <c r="G32" i="5"/>
  <c r="G30" i="5"/>
  <c r="G29" i="5"/>
  <c r="G28" i="5"/>
  <c r="G27" i="5"/>
  <c r="G26" i="5"/>
  <c r="G24" i="5"/>
  <c r="G23" i="5"/>
  <c r="G21" i="5"/>
  <c r="G19" i="5"/>
  <c r="G18" i="5"/>
  <c r="G17" i="5"/>
  <c r="G16" i="5"/>
  <c r="G14" i="5"/>
  <c r="G13" i="5"/>
  <c r="G12" i="5"/>
  <c r="G10" i="5"/>
  <c r="G9" i="5"/>
  <c r="G7" i="5"/>
  <c r="G31" i="10" l="1"/>
  <c r="G42" i="10"/>
  <c r="G11" i="10"/>
  <c r="D62" i="9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</calcChain>
</file>

<file path=xl/sharedStrings.xml><?xml version="1.0" encoding="utf-8"?>
<sst xmlns="http://schemas.openxmlformats.org/spreadsheetml/2006/main" count="245" uniqueCount="189">
  <si>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</si>
  <si>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</si>
  <si>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</si>
  <si>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</si>
  <si>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</si>
  <si>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</si>
  <si>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</si>
  <si>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</si>
  <si>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</si>
  <si>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</si>
  <si>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</si>
  <si>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</si>
  <si>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</si>
  <si>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</si>
  <si>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</si>
  <si>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</si>
  <si>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</si>
  <si>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</si>
  <si>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</si>
  <si>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</si>
  <si>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</si>
  <si>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</si>
  <si>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</si>
  <si>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</si>
  <si>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</si>
  <si>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</si>
  <si>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</si>
  <si>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</si>
  <si>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</si>
  <si>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</si>
  <si>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</si>
  <si>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</si>
  <si>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</si>
  <si>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</si>
  <si>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</si>
  <si>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</si>
  <si>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</si>
  <si>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</si>
  <si>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</si>
  <si>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</si>
  <si>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</si>
  <si>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</si>
  <si>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</si>
  <si>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</si>
  <si>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</si>
  <si>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</si>
  <si>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</si>
  <si>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</si>
  <si>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</si>
  <si>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</si>
  <si>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</si>
  <si>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</si>
  <si>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</si>
  <si>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</si>
  <si>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</si>
  <si>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</si>
  <si>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</si>
  <si>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</si>
  <si>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</si>
  <si>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</si>
  <si>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</si>
  <si>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</si>
  <si>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</si>
  <si>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</si>
  <si>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</si>
  <si>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</si>
  <si>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</si>
  <si>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</si>
  <si>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</si>
  <si>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</si>
  <si>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</si>
  <si>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</si>
  <si>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</si>
  <si>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</si>
  <si>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</si>
  <si>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</si>
  <si>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</si>
  <si>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</si>
  <si>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</si>
  <si>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</si>
  <si>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</si>
  <si>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</si>
  <si>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</si>
  <si>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</si>
  <si>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</si>
  <si>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</si>
  <si>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</si>
  <si>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</si>
  <si>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</si>
  <si>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</si>
  <si>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</si>
  <si>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</si>
  <si>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</si>
  <si>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</si>
  <si>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</si>
  <si>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</si>
  <si>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</si>
  <si>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</si>
  <si>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</si>
  <si>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</si>
  <si>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</si>
  <si>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</si>
  <si>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</si>
  <si>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</si>
  <si>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</si>
  <si>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</si>
  <si>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</si>
  <si>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</si>
  <si>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</si>
  <si>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</si>
  <si>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</si>
  <si>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</si>
  <si>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</si>
  <si>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</si>
  <si>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</si>
  <si>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</si>
  <si>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</si>
  <si>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</si>
  <si>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</si>
  <si>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</si>
  <si>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</si>
  <si>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</si>
  <si>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</si>
  <si>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</si>
  <si>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</si>
  <si>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</si>
  <si>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</si>
  <si>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</si>
  <si>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</si>
  <si>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</si>
  <si>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</si>
  <si>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</si>
  <si>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</si>
  <si>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</si>
  <si>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</si>
  <si>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</si>
  <si>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</si>
  <si>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</si>
  <si>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</si>
  <si>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</si>
  <si>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</si>
  <si>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</si>
  <si>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</si>
  <si>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</si>
  <si>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</si>
  <si>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</si>
  <si>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</si>
  <si>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</si>
  <si>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</si>
  <si>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</si>
  <si>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</si>
  <si>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</si>
  <si>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</si>
  <si>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</si>
  <si>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</si>
  <si>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</si>
  <si>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</si>
  <si>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</si>
  <si>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</si>
  <si>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</si>
  <si>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</si>
  <si>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</si>
  <si>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</si>
  <si>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</si>
  <si>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</si>
  <si>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</si>
  <si>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</si>
  <si>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</si>
  <si>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! Vorstehende Null-Werte mit #NV wg. Grafik: Nullwert unterdrücken!</t>
  </si>
  <si>
    <t>Kennziffer: G III 1 - vj 1/20 SH</t>
  </si>
  <si>
    <t>1. Quartal 2020</t>
  </si>
  <si>
    <t xml:space="preserve">© Statistisches Amt für Hamburg und Schleswig-Holstein, Hamburg 2020  
Auszugsweise Vervielfältigung und Verbreitung mit Quellenangabe gestattet.        </t>
  </si>
  <si>
    <t>Januar - März</t>
  </si>
  <si>
    <r>
      <t>2020</t>
    </r>
    <r>
      <rPr>
        <vertAlign val="superscript"/>
        <sz val="9"/>
        <rFont val="Arial"/>
        <family val="2"/>
      </rPr>
      <t>a</t>
    </r>
  </si>
  <si>
    <r>
      <t>2020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</si>
  <si>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</si>
  <si>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Ausfuhr des Landes Schleswig-Holstein 2018 bis 2020 im Monatsvergleich</t>
  </si>
  <si>
    <t>Januar - März 2020</t>
  </si>
  <si>
    <t>Verein.Staaten (USA)</t>
  </si>
  <si>
    <t>Frankreich</t>
  </si>
  <si>
    <t>China, Volksrepublik</t>
  </si>
  <si>
    <t>Vereinigt.Königreich</t>
  </si>
  <si>
    <t>2. Ausfuhr des Landes Schleswig-Holstein in den Jahren 2018 bis 2020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</si>
  <si>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 Austritt 02/2020</t>
    </r>
  </si>
  <si>
    <r>
      <t xml:space="preserve">Vereinigtes Königreich </t>
    </r>
    <r>
      <rPr>
        <vertAlign val="superscript"/>
        <sz val="9"/>
        <rFont val="Arial"/>
        <family val="2"/>
      </rPr>
      <t xml:space="preserve"> 2</t>
    </r>
  </si>
  <si>
    <t xml:space="preserve">x  </t>
  </si>
  <si>
    <r>
      <t>2019</t>
    </r>
    <r>
      <rPr>
        <vertAlign val="superscript"/>
        <sz val="9"/>
        <color theme="1"/>
        <rFont val="Arial"/>
        <family val="2"/>
      </rPr>
      <t>b</t>
    </r>
  </si>
  <si>
    <r>
      <t>2019</t>
    </r>
    <r>
      <rPr>
        <vertAlign val="superscript"/>
        <sz val="9"/>
        <rFont val="Arial"/>
        <family val="2"/>
      </rPr>
      <t>b</t>
    </r>
  </si>
  <si>
    <t>Herausgegeben am: 23.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</si>
</sst>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;0\ \ ;\-###\ ###\ ##0.0\ \ ;\-\ \ "/>
    <numFmt numFmtId="168" formatCode="###\ ##0.0\ \ ;\-\ ###\ ##0.0\ \ ;\-\ \ \ \ \ \ "/>
    <numFmt numFmtId="169" formatCode="###\ ###\ ##0&quot;  &quot;;\-###\ ###\ ##0&quot;  &quot;;&quot;-  &quot;"/>
    <numFmt numFmtId="170" formatCode="###\ ##0.0&quot;  &quot;;\-###\ ##0.0&quot;  &quot;;&quot;-  &quot;"/>
    <numFmt numFmtId="171" formatCode="###\ ###\ ##0.0&quot;  &quot;;\-###\ ###\ ##0&quot;  &quot;;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6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53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5" fontId="5" fillId="0" borderId="0" xfId="0" applyNumberFormat="1" applyFont="1"/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7" fillId="3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7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Alignment="1">
      <alignment horizontal="right" vertical="center"/>
    </xf>
    <xf numFmtId="0" fontId="17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21" fillId="0" borderId="0" xfId="0" quotePrefix="1" applyFont="1" applyAlignment="1">
      <alignment horizontal="right"/>
    </xf>
    <xf numFmtId="0" fontId="17" fillId="3" borderId="7" xfId="0" quotePrefix="1" applyFont="1" applyFill="1" applyBorder="1" applyAlignment="1">
      <alignment horizontal="centerContinuous" vertical="center" wrapText="1"/>
    </xf>
    <xf numFmtId="169" fontId="16" fillId="0" borderId="0" xfId="0" applyNumberFormat="1" applyFont="1"/>
    <xf numFmtId="170" fontId="16" fillId="0" borderId="0" xfId="0" applyNumberFormat="1" applyFont="1"/>
    <xf numFmtId="169" fontId="25" fillId="0" borderId="15" xfId="0" applyNumberFormat="1" applyFont="1" applyBorder="1"/>
    <xf numFmtId="169" fontId="25" fillId="0" borderId="16" xfId="0" applyNumberFormat="1" applyFont="1" applyBorder="1"/>
    <xf numFmtId="170" fontId="25" fillId="0" borderId="16" xfId="0" applyNumberFormat="1" applyFont="1" applyBorder="1"/>
    <xf numFmtId="0" fontId="16" fillId="3" borderId="17" xfId="0" quotePrefix="1" applyFont="1" applyFill="1" applyBorder="1" applyAlignment="1">
      <alignment horizontal="center" vertical="center"/>
    </xf>
    <xf numFmtId="0" fontId="16" fillId="3" borderId="17" xfId="0" quotePrefix="1" applyFont="1" applyFill="1" applyBorder="1" applyAlignment="1">
      <alignment horizontal="center" vertical="center" wrapText="1"/>
    </xf>
    <xf numFmtId="169" fontId="17" fillId="0" borderId="0" xfId="0" applyNumberFormat="1" applyFont="1"/>
    <xf numFmtId="169" fontId="25" fillId="0" borderId="20" xfId="0" applyNumberFormat="1" applyFont="1" applyBorder="1"/>
    <xf numFmtId="167" fontId="5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71" fontId="5" fillId="0" borderId="0" xfId="0" applyNumberFormat="1" applyFont="1"/>
    <xf numFmtId="169" fontId="16" fillId="0" borderId="0" xfId="0" applyNumberFormat="1" applyFont="1" applyAlignment="1">
      <alignment horizontal="right"/>
    </xf>
    <xf numFmtId="170" fontId="16" fillId="0" borderId="0" xfId="0" applyNumberFormat="1" applyFont="1" applyAlignment="1">
      <alignment horizontal="right"/>
    </xf>
    <xf numFmtId="0" fontId="16" fillId="3" borderId="17" xfId="0" quotePrefix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17" fontId="17" fillId="3" borderId="7" xfId="0" quotePrefix="1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vertical="center" wrapText="1"/>
    </xf>
    <xf numFmtId="0" fontId="16" fillId="3" borderId="9" xfId="0" applyFont="1" applyFill="1" applyBorder="1" applyAlignment="1"/>
    <xf numFmtId="0" fontId="17" fillId="3" borderId="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left" vertical="center" wrapText="1" indent="1"/>
    </xf>
    <xf numFmtId="0" fontId="16" fillId="3" borderId="8" xfId="0" applyFont="1" applyFill="1" applyBorder="1" applyAlignment="1">
      <alignment horizontal="left" vertical="center" indent="1"/>
    </xf>
    <xf numFmtId="0" fontId="16" fillId="3" borderId="11" xfId="0" applyFont="1" applyFill="1" applyBorder="1" applyAlignment="1">
      <alignment horizontal="left" vertical="center" indent="1"/>
    </xf>
    <xf numFmtId="0" fontId="16" fillId="3" borderId="17" xfId="0" quotePrefix="1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indent="1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/>
    <xf numFmtId="0" fontId="16" fillId="3" borderId="21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6">
    <cellStyle name="Euro" xfId="2"/>
    <cellStyle name="Link" xfId="4" builtinId="8"/>
    <cellStyle name="Standard" xfId="0" builtinId="0"/>
    <cellStyle name="Standard 2" xfId="1"/>
    <cellStyle name="Standard 2 2" xfId="5"/>
    <cellStyle name="Standard 3 2" xfId="3"/>
  </cellStyles>
  <dxfs count="12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T3_1!$B$51:$B$62</c:f>
              <c:numCache>
                <c:formatCode>0.0</c:formatCode>
                <c:ptCount val="12"/>
                <c:pt idx="0">
                  <c:v>1670.3568780000001</c:v>
                </c:pt>
                <c:pt idx="1">
                  <c:v>1833.2682400000001</c:v>
                </c:pt>
                <c:pt idx="2">
                  <c:v>1894.9427720000001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T3_1!$C$51:$C$62</c:f>
              <c:numCache>
                <c:formatCode>0.0</c:formatCode>
                <c:ptCount val="12"/>
                <c:pt idx="0">
                  <c:v>1666.1410470000001</c:v>
                </c:pt>
                <c:pt idx="1">
                  <c:v>1727.369858</c:v>
                </c:pt>
                <c:pt idx="2">
                  <c:v>2097.7756979999999</c:v>
                </c:pt>
                <c:pt idx="3">
                  <c:v>1671.512221</c:v>
                </c:pt>
                <c:pt idx="4">
                  <c:v>1671.482872</c:v>
                </c:pt>
                <c:pt idx="5">
                  <c:v>1665.7409849999999</c:v>
                </c:pt>
                <c:pt idx="6">
                  <c:v>1807.0374589999999</c:v>
                </c:pt>
                <c:pt idx="7">
                  <c:v>1761.02043</c:v>
                </c:pt>
                <c:pt idx="8">
                  <c:v>1622.190746</c:v>
                </c:pt>
                <c:pt idx="9">
                  <c:v>1936.508329</c:v>
                </c:pt>
                <c:pt idx="10">
                  <c:v>1711.9433300000001</c:v>
                </c:pt>
                <c:pt idx="11">
                  <c:v>1586.9385239999999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T3_1!$D$51:$D$62</c:f>
              <c:numCache>
                <c:formatCode>0.0</c:formatCode>
                <c:ptCount val="12"/>
                <c:pt idx="0">
                  <c:v>1727.683755</c:v>
                </c:pt>
                <c:pt idx="1">
                  <c:v>1738.4728299999999</c:v>
                </c:pt>
                <c:pt idx="2">
                  <c:v>1781.435886</c:v>
                </c:pt>
                <c:pt idx="3">
                  <c:v>1739.572913</c:v>
                </c:pt>
                <c:pt idx="4">
                  <c:v>1715.3800309999999</c:v>
                </c:pt>
                <c:pt idx="5">
                  <c:v>1780.701055</c:v>
                </c:pt>
                <c:pt idx="6">
                  <c:v>1853.6482370000001</c:v>
                </c:pt>
                <c:pt idx="7">
                  <c:v>1865.9969679999999</c:v>
                </c:pt>
                <c:pt idx="8">
                  <c:v>1664.5809670000001</c:v>
                </c:pt>
                <c:pt idx="9">
                  <c:v>1952.3456269999999</c:v>
                </c:pt>
                <c:pt idx="10">
                  <c:v>1868.4015340000001</c:v>
                </c:pt>
                <c:pt idx="11">
                  <c:v>1633.5487390000001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106824"/>
        <c:axId val="497112704"/>
      </c:lineChart>
      <c:catAx>
        <c:axId val="497106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7112704"/>
        <c:crosses val="autoZero"/>
        <c:auto val="1"/>
        <c:lblAlgn val="ctr"/>
        <c:lblOffset val="100"/>
        <c:noMultiLvlLbl val="0"/>
      </c:catAx>
      <c:valAx>
        <c:axId val="49711270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97106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Verein.Staaten (USA)</c:v>
                </c:pt>
                <c:pt idx="1">
                  <c:v>Dänemark</c:v>
                </c:pt>
                <c:pt idx="2">
                  <c:v>Italien</c:v>
                </c:pt>
                <c:pt idx="3">
                  <c:v>Niederlande</c:v>
                </c:pt>
                <c:pt idx="4">
                  <c:v>Frankreich</c:v>
                </c:pt>
                <c:pt idx="5">
                  <c:v>China, Volksrepublik</c:v>
                </c:pt>
                <c:pt idx="6">
                  <c:v>Vereinigt.Königreich</c:v>
                </c:pt>
                <c:pt idx="7">
                  <c:v>Polen</c:v>
                </c:pt>
                <c:pt idx="8">
                  <c:v>Belgien</c:v>
                </c:pt>
                <c:pt idx="9">
                  <c:v>Türkei</c:v>
                </c:pt>
                <c:pt idx="10">
                  <c:v>Kanada</c:v>
                </c:pt>
                <c:pt idx="11">
                  <c:v>Spanien</c:v>
                </c:pt>
                <c:pt idx="12">
                  <c:v>Österreich</c:v>
                </c:pt>
                <c:pt idx="13">
                  <c:v>Schweiz</c:v>
                </c:pt>
                <c:pt idx="14">
                  <c:v>Schweden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440.62145299999997</c:v>
                </c:pt>
                <c:pt idx="1">
                  <c:v>398.37962299999998</c:v>
                </c:pt>
                <c:pt idx="2">
                  <c:v>351.89229599999999</c:v>
                </c:pt>
                <c:pt idx="3">
                  <c:v>346.04689100000002</c:v>
                </c:pt>
                <c:pt idx="4">
                  <c:v>303.28387600000002</c:v>
                </c:pt>
                <c:pt idx="5">
                  <c:v>286.00485400000002</c:v>
                </c:pt>
                <c:pt idx="6">
                  <c:v>280.58720699999998</c:v>
                </c:pt>
                <c:pt idx="7">
                  <c:v>273.12039099999998</c:v>
                </c:pt>
                <c:pt idx="8">
                  <c:v>262.16005799999999</c:v>
                </c:pt>
                <c:pt idx="9">
                  <c:v>197.70532900000001</c:v>
                </c:pt>
                <c:pt idx="10">
                  <c:v>183.68252699999999</c:v>
                </c:pt>
                <c:pt idx="11">
                  <c:v>164.33765500000001</c:v>
                </c:pt>
                <c:pt idx="12">
                  <c:v>134.235525</c:v>
                </c:pt>
                <c:pt idx="13">
                  <c:v>133.004392</c:v>
                </c:pt>
                <c:pt idx="14">
                  <c:v>132.69270900000001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Verein.Staaten (USA)</c:v>
                </c:pt>
                <c:pt idx="1">
                  <c:v>Dänemark</c:v>
                </c:pt>
                <c:pt idx="2">
                  <c:v>Italien</c:v>
                </c:pt>
                <c:pt idx="3">
                  <c:v>Niederlande</c:v>
                </c:pt>
                <c:pt idx="4">
                  <c:v>Frankreich</c:v>
                </c:pt>
                <c:pt idx="5">
                  <c:v>China, Volksrepublik</c:v>
                </c:pt>
                <c:pt idx="6">
                  <c:v>Vereinigt.Königreich</c:v>
                </c:pt>
                <c:pt idx="7">
                  <c:v>Polen</c:v>
                </c:pt>
                <c:pt idx="8">
                  <c:v>Belgien</c:v>
                </c:pt>
                <c:pt idx="9">
                  <c:v>Türkei</c:v>
                </c:pt>
                <c:pt idx="10">
                  <c:v>Kanada</c:v>
                </c:pt>
                <c:pt idx="11">
                  <c:v>Spanien</c:v>
                </c:pt>
                <c:pt idx="12">
                  <c:v>Österreich</c:v>
                </c:pt>
                <c:pt idx="13">
                  <c:v>Schweiz</c:v>
                </c:pt>
                <c:pt idx="14">
                  <c:v>Schweden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482.93488400000001</c:v>
                </c:pt>
                <c:pt idx="1">
                  <c:v>429.87899700000003</c:v>
                </c:pt>
                <c:pt idx="2">
                  <c:v>490.37482299999999</c:v>
                </c:pt>
                <c:pt idx="3">
                  <c:v>391.44644499999998</c:v>
                </c:pt>
                <c:pt idx="4">
                  <c:v>312.24078600000001</c:v>
                </c:pt>
                <c:pt idx="5">
                  <c:v>261.33256499999999</c:v>
                </c:pt>
                <c:pt idx="6">
                  <c:v>356.57306499999999</c:v>
                </c:pt>
                <c:pt idx="7">
                  <c:v>258.87230399999999</c:v>
                </c:pt>
                <c:pt idx="8">
                  <c:v>239.734467</c:v>
                </c:pt>
                <c:pt idx="9">
                  <c:v>137.33070000000001</c:v>
                </c:pt>
                <c:pt idx="10">
                  <c:v>32.266919999999999</c:v>
                </c:pt>
                <c:pt idx="11">
                  <c:v>156.60196500000001</c:v>
                </c:pt>
                <c:pt idx="12">
                  <c:v>141.72088299999999</c:v>
                </c:pt>
                <c:pt idx="13">
                  <c:v>150.56479300000001</c:v>
                </c:pt>
                <c:pt idx="14">
                  <c:v>145.953261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111528"/>
        <c:axId val="497107608"/>
      </c:barChart>
      <c:catAx>
        <c:axId val="497111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7107608"/>
        <c:crosses val="autoZero"/>
        <c:auto val="1"/>
        <c:lblAlgn val="ctr"/>
        <c:lblOffset val="100"/>
        <c:noMultiLvlLbl val="0"/>
      </c:catAx>
      <c:valAx>
        <c:axId val="49710760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97111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28</xdr:row>
      <xdr:rowOff>128586</xdr:rowOff>
    </xdr:from>
    <xdr:to>
      <xdr:col>6</xdr:col>
      <xdr:colOff>552450</xdr:colOff>
      <xdr:row>47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</xdr:row>
      <xdr:rowOff>171450</xdr:rowOff>
    </xdr:from>
    <xdr:to>
      <xdr:col>6</xdr:col>
      <xdr:colOff>571500</xdr:colOff>
      <xdr:row>23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>
      <c r="A1" s="108"/>
    </row>
    <row r="2" spans="1:7" ht="14.25" customHeight="1" x14ac:dyDescent="0.2"/>
    <row r="3" spans="1:7" ht="20.25" customHeight="1" x14ac:dyDescent="0.3">
      <c r="A3" s="33" t="s">
        <v>112</v>
      </c>
    </row>
    <row r="4" spans="1:7" ht="20.25" x14ac:dyDescent="0.3">
      <c r="A4" s="33" t="s">
        <v>113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2" t="s">
        <v>153</v>
      </c>
    </row>
    <row r="16" spans="1:7" ht="15" x14ac:dyDescent="0.2">
      <c r="G16" s="67" t="s">
        <v>169</v>
      </c>
    </row>
    <row r="17" spans="1:7" x14ac:dyDescent="0.2">
      <c r="G17" s="68"/>
    </row>
    <row r="18" spans="1:7" ht="37.5" customHeight="1" x14ac:dyDescent="0.5">
      <c r="G18" s="34" t="s">
        <v>145</v>
      </c>
    </row>
    <row r="19" spans="1:7" ht="37.5" customHeight="1" x14ac:dyDescent="0.5">
      <c r="G19" s="34" t="s">
        <v>144</v>
      </c>
    </row>
    <row r="20" spans="1:7" ht="37.5" x14ac:dyDescent="0.5">
      <c r="G20" s="90" t="s">
        <v>170</v>
      </c>
    </row>
    <row r="21" spans="1:7" ht="16.5" x14ac:dyDescent="0.25">
      <c r="A21" s="32"/>
      <c r="B21" s="32"/>
      <c r="C21" s="32"/>
      <c r="D21" s="32"/>
      <c r="E21" s="32"/>
      <c r="F21" s="32"/>
      <c r="G21" s="68"/>
    </row>
    <row r="22" spans="1:7" ht="15" x14ac:dyDescent="0.2">
      <c r="G22" s="82" t="s">
        <v>188</v>
      </c>
    </row>
    <row r="23" spans="1:7" ht="20.25" customHeight="1" x14ac:dyDescent="0.25">
      <c r="A23" s="109"/>
      <c r="B23" s="109"/>
      <c r="C23" s="109"/>
      <c r="D23" s="109"/>
      <c r="E23" s="109"/>
      <c r="F23" s="109"/>
      <c r="G23" s="109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3" customFormat="1" ht="15.75" x14ac:dyDescent="0.2">
      <c r="A1" s="151" t="s">
        <v>0</v>
      </c>
      <c r="B1" s="151"/>
      <c r="C1" s="151"/>
      <c r="D1" s="151"/>
      <c r="E1" s="151"/>
      <c r="F1" s="151"/>
      <c r="G1" s="151"/>
    </row>
    <row r="2" spans="1:7" s="53" customFormat="1" ht="15.75" x14ac:dyDescent="0.25">
      <c r="A2" s="107"/>
      <c r="B2" s="107"/>
      <c r="C2" s="107"/>
      <c r="D2" s="107"/>
      <c r="E2" s="107"/>
      <c r="F2" s="107"/>
      <c r="G2" s="107"/>
    </row>
    <row r="3" spans="1:7" s="53" customFormat="1" x14ac:dyDescent="0.2"/>
    <row r="4" spans="1:7" s="53" customFormat="1" ht="15.75" x14ac:dyDescent="0.25">
      <c r="A4" s="113" t="s">
        <v>1</v>
      </c>
      <c r="B4" s="114"/>
      <c r="C4" s="114"/>
      <c r="D4" s="114"/>
      <c r="E4" s="114"/>
      <c r="F4" s="114"/>
      <c r="G4" s="114"/>
    </row>
    <row r="5" spans="1:7" s="53" customFormat="1" x14ac:dyDescent="0.2">
      <c r="A5" s="111"/>
      <c r="B5" s="111"/>
      <c r="C5" s="111"/>
      <c r="D5" s="111"/>
      <c r="E5" s="111"/>
      <c r="F5" s="111"/>
      <c r="G5" s="111"/>
    </row>
    <row r="6" spans="1:7" s="53" customFormat="1" x14ac:dyDescent="0.2">
      <c r="A6" s="75" t="s">
        <v>147</v>
      </c>
      <c r="B6" s="79"/>
      <c r="C6" s="79"/>
      <c r="D6" s="79"/>
      <c r="E6" s="79"/>
      <c r="F6" s="79"/>
      <c r="G6" s="79"/>
    </row>
    <row r="7" spans="1:7" s="53" customFormat="1" ht="5.85" customHeight="1" x14ac:dyDescent="0.2">
      <c r="A7" s="75"/>
      <c r="B7" s="79"/>
      <c r="C7" s="79"/>
      <c r="D7" s="79"/>
      <c r="E7" s="79"/>
      <c r="F7" s="79"/>
      <c r="G7" s="79"/>
    </row>
    <row r="8" spans="1:7" s="53" customFormat="1" x14ac:dyDescent="0.2">
      <c r="A8" s="115" t="s">
        <v>115</v>
      </c>
      <c r="B8" s="110"/>
      <c r="C8" s="110"/>
      <c r="D8" s="110"/>
      <c r="E8" s="110"/>
      <c r="F8" s="110"/>
      <c r="G8" s="110"/>
    </row>
    <row r="9" spans="1:7" s="53" customFormat="1" x14ac:dyDescent="0.2">
      <c r="A9" s="110" t="s">
        <v>4</v>
      </c>
      <c r="B9" s="110"/>
      <c r="C9" s="110"/>
      <c r="D9" s="110"/>
      <c r="E9" s="110"/>
      <c r="F9" s="110"/>
      <c r="G9" s="110"/>
    </row>
    <row r="10" spans="1:7" s="53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53" customFormat="1" x14ac:dyDescent="0.2">
      <c r="A11" s="119" t="s">
        <v>2</v>
      </c>
      <c r="B11" s="119"/>
      <c r="C11" s="119"/>
      <c r="D11" s="119"/>
      <c r="E11" s="119"/>
      <c r="F11" s="119"/>
      <c r="G11" s="119"/>
    </row>
    <row r="12" spans="1:7" s="53" customFormat="1" x14ac:dyDescent="0.2">
      <c r="A12" s="110" t="s">
        <v>3</v>
      </c>
      <c r="B12" s="110"/>
      <c r="C12" s="110"/>
      <c r="D12" s="110"/>
      <c r="E12" s="110"/>
      <c r="F12" s="110"/>
      <c r="G12" s="110"/>
    </row>
    <row r="13" spans="1:7" s="53" customFormat="1" x14ac:dyDescent="0.2">
      <c r="A13" s="79"/>
      <c r="B13" s="79"/>
      <c r="C13" s="79"/>
      <c r="D13" s="79"/>
      <c r="E13" s="79"/>
      <c r="F13" s="79"/>
      <c r="G13" s="79"/>
    </row>
    <row r="14" spans="1:7" s="53" customFormat="1" x14ac:dyDescent="0.2">
      <c r="A14" s="79"/>
      <c r="B14" s="79"/>
      <c r="C14" s="79"/>
      <c r="D14" s="79"/>
      <c r="E14" s="79"/>
      <c r="F14" s="79"/>
      <c r="G14" s="79"/>
    </row>
    <row r="15" spans="1:7" s="53" customFormat="1" ht="12.75" customHeight="1" x14ac:dyDescent="0.2">
      <c r="A15" s="115" t="s">
        <v>117</v>
      </c>
      <c r="B15" s="110"/>
      <c r="C15" s="110"/>
      <c r="D15" s="76"/>
      <c r="E15" s="76"/>
      <c r="F15" s="76"/>
      <c r="G15" s="76"/>
    </row>
    <row r="16" spans="1:7" s="53" customFormat="1" ht="5.85" customHeight="1" x14ac:dyDescent="0.2">
      <c r="A16" s="76"/>
      <c r="B16" s="80"/>
      <c r="C16" s="80"/>
      <c r="D16" s="76"/>
      <c r="E16" s="76"/>
      <c r="F16" s="76"/>
      <c r="G16" s="76"/>
    </row>
    <row r="17" spans="1:7" s="53" customFormat="1" ht="12.75" customHeight="1" x14ac:dyDescent="0.2">
      <c r="A17" s="117" t="s">
        <v>156</v>
      </c>
      <c r="B17" s="110"/>
      <c r="C17" s="110"/>
      <c r="D17" s="80"/>
      <c r="E17" s="80"/>
      <c r="F17" s="80"/>
      <c r="G17" s="80"/>
    </row>
    <row r="18" spans="1:7" s="53" customFormat="1" ht="12.75" customHeight="1" x14ac:dyDescent="0.2">
      <c r="A18" s="80" t="s">
        <v>137</v>
      </c>
      <c r="B18" s="118" t="s">
        <v>163</v>
      </c>
      <c r="C18" s="110"/>
      <c r="D18" s="80"/>
      <c r="E18" s="80"/>
      <c r="F18" s="80"/>
      <c r="G18" s="80"/>
    </row>
    <row r="19" spans="1:7" s="53" customFormat="1" ht="12.75" customHeight="1" x14ac:dyDescent="0.2">
      <c r="A19" s="80" t="s">
        <v>138</v>
      </c>
      <c r="B19" s="116" t="s">
        <v>157</v>
      </c>
      <c r="C19" s="116"/>
      <c r="D19" s="116"/>
      <c r="E19" s="80"/>
      <c r="F19" s="80"/>
      <c r="G19" s="80"/>
    </row>
    <row r="20" spans="1:7" s="53" customFormat="1" x14ac:dyDescent="0.2">
      <c r="A20" s="80"/>
      <c r="B20" s="80"/>
      <c r="C20" s="80"/>
      <c r="D20" s="80"/>
      <c r="E20" s="80"/>
      <c r="F20" s="80"/>
      <c r="G20" s="80"/>
    </row>
    <row r="21" spans="1:7" s="53" customFormat="1" ht="12.75" customHeight="1" x14ac:dyDescent="0.2">
      <c r="A21" s="115" t="s">
        <v>148</v>
      </c>
      <c r="B21" s="110"/>
      <c r="C21" s="76"/>
      <c r="D21" s="76"/>
      <c r="E21" s="76"/>
      <c r="F21" s="76"/>
      <c r="G21" s="76"/>
    </row>
    <row r="22" spans="1:7" s="53" customFormat="1" ht="5.85" customHeight="1" x14ac:dyDescent="0.2">
      <c r="A22" s="76"/>
      <c r="B22" s="80"/>
      <c r="C22" s="76"/>
      <c r="D22" s="76"/>
      <c r="E22" s="76"/>
      <c r="F22" s="76"/>
      <c r="G22" s="76"/>
    </row>
    <row r="23" spans="1:7" s="53" customFormat="1" ht="12.75" customHeight="1" x14ac:dyDescent="0.2">
      <c r="A23" s="80" t="s">
        <v>139</v>
      </c>
      <c r="B23" s="110" t="s">
        <v>140</v>
      </c>
      <c r="C23" s="110"/>
      <c r="D23" s="80"/>
      <c r="E23" s="80"/>
      <c r="F23" s="80"/>
      <c r="G23" s="80"/>
    </row>
    <row r="24" spans="1:7" s="53" customFormat="1" ht="12.75" customHeight="1" x14ac:dyDescent="0.2">
      <c r="A24" s="80" t="s">
        <v>141</v>
      </c>
      <c r="B24" s="110" t="s">
        <v>142</v>
      </c>
      <c r="C24" s="110"/>
      <c r="D24" s="80"/>
      <c r="E24" s="80"/>
      <c r="F24" s="80"/>
      <c r="G24" s="80"/>
    </row>
    <row r="25" spans="1:7" s="53" customFormat="1" ht="12.75" customHeight="1" x14ac:dyDescent="0.2">
      <c r="A25" s="80"/>
      <c r="B25" s="110"/>
      <c r="C25" s="110"/>
      <c r="D25" s="80"/>
      <c r="E25" s="80"/>
      <c r="F25" s="80"/>
      <c r="G25" s="80"/>
    </row>
    <row r="26" spans="1:7" s="53" customFormat="1" x14ac:dyDescent="0.2">
      <c r="A26" s="79"/>
      <c r="B26" s="79"/>
      <c r="C26" s="79"/>
      <c r="D26" s="79"/>
      <c r="E26" s="79"/>
      <c r="F26" s="79"/>
      <c r="G26" s="79"/>
    </row>
    <row r="27" spans="1:7" s="53" customFormat="1" x14ac:dyDescent="0.2">
      <c r="A27" s="79" t="s">
        <v>149</v>
      </c>
      <c r="B27" s="81" t="s">
        <v>150</v>
      </c>
      <c r="C27" s="79"/>
      <c r="D27" s="79"/>
      <c r="E27" s="79"/>
      <c r="F27" s="79"/>
      <c r="G27" s="79"/>
    </row>
    <row r="28" spans="1:7" s="53" customFormat="1" x14ac:dyDescent="0.2">
      <c r="A28" s="79"/>
      <c r="B28" s="79"/>
      <c r="C28" s="79"/>
      <c r="D28" s="79"/>
      <c r="E28" s="79"/>
      <c r="F28" s="79"/>
      <c r="G28" s="79"/>
    </row>
    <row r="29" spans="1:7" s="53" customFormat="1" ht="27.75" customHeight="1" x14ac:dyDescent="0.2">
      <c r="A29" s="112" t="s">
        <v>171</v>
      </c>
      <c r="B29" s="110"/>
      <c r="C29" s="110"/>
      <c r="D29" s="110"/>
      <c r="E29" s="110"/>
      <c r="F29" s="110"/>
      <c r="G29" s="110"/>
    </row>
    <row r="30" spans="1:7" s="53" customFormat="1" ht="41.85" customHeight="1" x14ac:dyDescent="0.2">
      <c r="A30" s="110" t="s">
        <v>155</v>
      </c>
      <c r="B30" s="110"/>
      <c r="C30" s="110"/>
      <c r="D30" s="110"/>
      <c r="E30" s="110"/>
      <c r="F30" s="110"/>
      <c r="G30" s="110"/>
    </row>
    <row r="31" spans="1:7" s="53" customFormat="1" x14ac:dyDescent="0.2">
      <c r="A31" s="79"/>
      <c r="B31" s="79"/>
      <c r="C31" s="79"/>
      <c r="D31" s="79"/>
      <c r="E31" s="79"/>
      <c r="F31" s="79"/>
      <c r="G31" s="79"/>
    </row>
    <row r="32" spans="1:7" s="53" customFormat="1" x14ac:dyDescent="0.2">
      <c r="A32" s="79"/>
      <c r="B32" s="79"/>
      <c r="C32" s="79"/>
      <c r="D32" s="79"/>
      <c r="E32" s="79"/>
      <c r="F32" s="79"/>
      <c r="G32" s="79"/>
    </row>
    <row r="33" spans="1:7" s="53" customFormat="1" x14ac:dyDescent="0.2">
      <c r="A33" s="79"/>
      <c r="B33" s="79"/>
      <c r="C33" s="79"/>
      <c r="D33" s="79"/>
      <c r="E33" s="79"/>
      <c r="F33" s="79"/>
      <c r="G33" s="79"/>
    </row>
    <row r="34" spans="1:7" s="53" customFormat="1" x14ac:dyDescent="0.2">
      <c r="A34" s="79"/>
      <c r="B34" s="79"/>
      <c r="C34" s="79"/>
      <c r="D34" s="79"/>
      <c r="E34" s="79"/>
      <c r="F34" s="79"/>
      <c r="G34" s="79"/>
    </row>
    <row r="35" spans="1:7" s="53" customFormat="1" x14ac:dyDescent="0.2">
      <c r="A35" s="79"/>
      <c r="B35" s="79"/>
      <c r="C35" s="79"/>
      <c r="D35" s="79"/>
      <c r="E35" s="79"/>
      <c r="F35" s="79"/>
      <c r="G35" s="79"/>
    </row>
    <row r="36" spans="1:7" s="53" customFormat="1" x14ac:dyDescent="0.2">
      <c r="A36" s="79"/>
      <c r="B36" s="79"/>
      <c r="C36" s="79"/>
      <c r="D36" s="79"/>
      <c r="E36" s="79"/>
      <c r="F36" s="79"/>
      <c r="G36" s="79"/>
    </row>
    <row r="37" spans="1:7" s="53" customFormat="1" x14ac:dyDescent="0.2">
      <c r="A37" s="79"/>
      <c r="B37" s="79"/>
      <c r="C37" s="79"/>
      <c r="D37" s="79"/>
      <c r="E37" s="79"/>
      <c r="F37" s="79"/>
      <c r="G37" s="79"/>
    </row>
    <row r="38" spans="1:7" s="53" customFormat="1" x14ac:dyDescent="0.2">
      <c r="A38" s="79"/>
      <c r="B38" s="79"/>
      <c r="C38" s="79"/>
      <c r="D38" s="79"/>
      <c r="E38" s="79"/>
      <c r="F38" s="79"/>
      <c r="G38" s="79"/>
    </row>
    <row r="39" spans="1:7" s="53" customFormat="1" x14ac:dyDescent="0.2">
      <c r="A39" s="79"/>
      <c r="B39" s="79"/>
      <c r="C39" s="79"/>
      <c r="D39" s="79"/>
      <c r="E39" s="79"/>
      <c r="F39" s="79"/>
      <c r="G39" s="79"/>
    </row>
    <row r="40" spans="1:7" s="53" customFormat="1" x14ac:dyDescent="0.2">
      <c r="A40" s="79"/>
      <c r="B40" s="79"/>
      <c r="C40" s="79"/>
      <c r="D40" s="79"/>
      <c r="E40" s="79"/>
      <c r="F40" s="79"/>
      <c r="G40" s="79"/>
    </row>
    <row r="41" spans="1:7" s="53" customFormat="1" x14ac:dyDescent="0.2">
      <c r="A41" s="111" t="s">
        <v>151</v>
      </c>
      <c r="B41" s="111"/>
      <c r="C41" s="79"/>
      <c r="D41" s="79"/>
      <c r="E41" s="79"/>
      <c r="F41" s="79"/>
      <c r="G41" s="79"/>
    </row>
    <row r="42" spans="1:7" s="53" customFormat="1" x14ac:dyDescent="0.2">
      <c r="A42" s="79"/>
      <c r="B42" s="79"/>
      <c r="C42" s="79"/>
      <c r="D42" s="79"/>
      <c r="E42" s="79"/>
      <c r="F42" s="79"/>
      <c r="G42" s="79"/>
    </row>
    <row r="43" spans="1:7" s="53" customFormat="1" x14ac:dyDescent="0.2">
      <c r="A43" s="7">
        <v>0</v>
      </c>
      <c r="B43" s="8" t="s">
        <v>5</v>
      </c>
      <c r="C43" s="79"/>
      <c r="D43" s="79"/>
      <c r="E43" s="79"/>
      <c r="F43" s="79"/>
      <c r="G43" s="79"/>
    </row>
    <row r="44" spans="1:7" s="53" customFormat="1" x14ac:dyDescent="0.2">
      <c r="A44" s="8" t="s">
        <v>19</v>
      </c>
      <c r="B44" s="8" t="s">
        <v>6</v>
      </c>
      <c r="C44" s="79"/>
      <c r="D44" s="79"/>
      <c r="E44" s="79"/>
      <c r="F44" s="79"/>
      <c r="G44" s="79"/>
    </row>
    <row r="45" spans="1:7" s="53" customFormat="1" x14ac:dyDescent="0.2">
      <c r="A45" s="8" t="s">
        <v>20</v>
      </c>
      <c r="B45" s="8" t="s">
        <v>7</v>
      </c>
      <c r="C45" s="79"/>
      <c r="D45" s="79"/>
      <c r="E45" s="79"/>
      <c r="F45" s="79"/>
      <c r="G45" s="79"/>
    </row>
    <row r="46" spans="1:7" s="53" customFormat="1" x14ac:dyDescent="0.2">
      <c r="A46" s="8" t="s">
        <v>21</v>
      </c>
      <c r="B46" s="8" t="s">
        <v>8</v>
      </c>
      <c r="C46" s="79"/>
      <c r="D46" s="79"/>
      <c r="E46" s="79"/>
      <c r="F46" s="79"/>
      <c r="G46" s="79"/>
    </row>
    <row r="47" spans="1:7" s="53" customFormat="1" x14ac:dyDescent="0.2">
      <c r="A47" s="8" t="s">
        <v>15</v>
      </c>
      <c r="B47" s="8" t="s">
        <v>9</v>
      </c>
      <c r="C47" s="79"/>
      <c r="D47" s="79"/>
      <c r="E47" s="79"/>
      <c r="F47" s="79"/>
      <c r="G47" s="79"/>
    </row>
    <row r="48" spans="1:7" s="53" customFormat="1" x14ac:dyDescent="0.2">
      <c r="A48" s="8" t="s">
        <v>16</v>
      </c>
      <c r="B48" s="8" t="s">
        <v>10</v>
      </c>
      <c r="C48" s="79"/>
      <c r="D48" s="79"/>
      <c r="E48" s="79"/>
      <c r="F48" s="79"/>
      <c r="G48" s="79"/>
    </row>
    <row r="49" spans="1:7" s="53" customFormat="1" x14ac:dyDescent="0.2">
      <c r="A49" s="8" t="s">
        <v>17</v>
      </c>
      <c r="B49" s="8" t="s">
        <v>11</v>
      </c>
      <c r="C49" s="79"/>
      <c r="D49" s="79"/>
      <c r="E49" s="79"/>
      <c r="F49" s="79"/>
      <c r="G49" s="79"/>
    </row>
    <row r="50" spans="1:7" s="53" customFormat="1" x14ac:dyDescent="0.2">
      <c r="A50" s="8" t="s">
        <v>18</v>
      </c>
      <c r="B50" s="8" t="s">
        <v>12</v>
      </c>
      <c r="C50" s="79"/>
      <c r="D50" s="79"/>
      <c r="E50" s="79"/>
      <c r="F50" s="79"/>
      <c r="G50" s="79"/>
    </row>
    <row r="51" spans="1:7" s="53" customFormat="1" x14ac:dyDescent="0.2">
      <c r="A51" s="8" t="s">
        <v>152</v>
      </c>
      <c r="B51" s="8" t="s">
        <v>13</v>
      </c>
      <c r="C51" s="79"/>
      <c r="D51" s="79"/>
      <c r="E51" s="79"/>
      <c r="F51" s="79"/>
      <c r="G51" s="79"/>
    </row>
    <row r="52" spans="1:7" s="53" customFormat="1" x14ac:dyDescent="0.2">
      <c r="A52" s="8" t="s">
        <v>143</v>
      </c>
      <c r="B52" s="8" t="s">
        <v>14</v>
      </c>
      <c r="C52" s="79"/>
      <c r="D52" s="79"/>
      <c r="E52" s="79"/>
      <c r="F52" s="79"/>
      <c r="G52" s="79"/>
    </row>
    <row r="53" spans="1:7" s="53" customFormat="1" x14ac:dyDescent="0.2"/>
    <row r="54" spans="1:7" x14ac:dyDescent="0.2">
      <c r="A54" s="77"/>
      <c r="B54" s="77"/>
      <c r="C54" s="77"/>
      <c r="D54" s="77"/>
      <c r="E54" s="77"/>
      <c r="F54" s="77"/>
      <c r="G54" s="77"/>
    </row>
    <row r="55" spans="1:7" x14ac:dyDescent="0.2">
      <c r="A55" s="77"/>
      <c r="B55" s="77"/>
      <c r="C55" s="77"/>
      <c r="D55" s="77"/>
      <c r="E55" s="77"/>
      <c r="F55" s="77"/>
      <c r="G55" s="77"/>
    </row>
    <row r="56" spans="1:7" x14ac:dyDescent="0.2">
      <c r="A56" s="77"/>
      <c r="B56" s="77"/>
      <c r="C56" s="77"/>
      <c r="D56" s="77"/>
      <c r="E56" s="77"/>
      <c r="F56" s="77"/>
      <c r="G56" s="77"/>
    </row>
    <row r="57" spans="1:7" x14ac:dyDescent="0.2">
      <c r="A57" s="77"/>
      <c r="B57" s="77"/>
      <c r="C57" s="77"/>
      <c r="D57" s="77"/>
      <c r="E57" s="77"/>
      <c r="F57" s="77"/>
      <c r="G57" s="77"/>
    </row>
    <row r="58" spans="1:7" x14ac:dyDescent="0.2">
      <c r="A58" s="77"/>
      <c r="B58" s="77"/>
      <c r="C58" s="77"/>
      <c r="D58" s="77"/>
      <c r="E58" s="77"/>
      <c r="F58" s="77"/>
      <c r="G58" s="77"/>
    </row>
    <row r="59" spans="1:7" x14ac:dyDescent="0.2">
      <c r="A59" s="77"/>
      <c r="B59" s="77"/>
      <c r="C59" s="77"/>
      <c r="D59" s="77"/>
      <c r="E59" s="77"/>
      <c r="F59" s="77"/>
      <c r="G59" s="77"/>
    </row>
    <row r="60" spans="1:7" x14ac:dyDescent="0.2">
      <c r="A60" s="77"/>
      <c r="B60" s="77"/>
      <c r="C60" s="77"/>
      <c r="D60" s="77"/>
      <c r="E60" s="77"/>
      <c r="F60" s="77"/>
      <c r="G60" s="77"/>
    </row>
    <row r="61" spans="1:7" x14ac:dyDescent="0.2">
      <c r="A61" s="77"/>
      <c r="B61" s="77"/>
      <c r="C61" s="77"/>
      <c r="D61" s="77"/>
      <c r="E61" s="77"/>
      <c r="F61" s="77"/>
      <c r="G61" s="77"/>
    </row>
    <row r="62" spans="1:7" x14ac:dyDescent="0.2">
      <c r="A62" s="77"/>
      <c r="B62" s="77"/>
      <c r="C62" s="77"/>
      <c r="D62" s="77"/>
      <c r="E62" s="77"/>
      <c r="F62" s="77"/>
      <c r="G62" s="77"/>
    </row>
    <row r="63" spans="1:7" x14ac:dyDescent="0.2">
      <c r="A63" s="77"/>
      <c r="B63" s="77"/>
      <c r="C63" s="77"/>
      <c r="D63" s="77"/>
      <c r="E63" s="77"/>
      <c r="F63" s="77"/>
      <c r="G63" s="77"/>
    </row>
    <row r="64" spans="1:7" x14ac:dyDescent="0.2">
      <c r="A64" s="77"/>
      <c r="B64" s="77"/>
      <c r="C64" s="77"/>
      <c r="D64" s="77"/>
      <c r="E64" s="77"/>
      <c r="F64" s="77"/>
      <c r="G64" s="77"/>
    </row>
    <row r="65" spans="1:7" x14ac:dyDescent="0.2">
      <c r="A65" s="77"/>
      <c r="B65" s="77"/>
      <c r="C65" s="77"/>
      <c r="D65" s="77"/>
      <c r="E65" s="77"/>
      <c r="F65" s="77"/>
      <c r="G65" s="77"/>
    </row>
    <row r="66" spans="1:7" x14ac:dyDescent="0.2">
      <c r="A66" s="77"/>
      <c r="B66" s="77"/>
      <c r="C66" s="77"/>
      <c r="D66" s="77"/>
      <c r="E66" s="77"/>
      <c r="F66" s="77"/>
      <c r="G66" s="77"/>
    </row>
    <row r="67" spans="1:7" x14ac:dyDescent="0.2">
      <c r="A67" s="77"/>
      <c r="B67" s="77"/>
      <c r="C67" s="77"/>
      <c r="D67" s="77"/>
      <c r="E67" s="77"/>
      <c r="F67" s="77"/>
      <c r="G67" s="77"/>
    </row>
    <row r="68" spans="1:7" x14ac:dyDescent="0.2">
      <c r="A68" s="77"/>
      <c r="B68" s="77"/>
      <c r="C68" s="77"/>
      <c r="D68" s="77"/>
      <c r="E68" s="77"/>
      <c r="F68" s="77"/>
      <c r="G68" s="77"/>
    </row>
    <row r="69" spans="1:7" x14ac:dyDescent="0.2">
      <c r="A69" s="77"/>
      <c r="B69" s="77"/>
      <c r="C69" s="77"/>
      <c r="D69" s="77"/>
      <c r="E69" s="77"/>
      <c r="F69" s="77"/>
      <c r="G69" s="77"/>
    </row>
    <row r="70" spans="1:7" x14ac:dyDescent="0.2">
      <c r="A70" s="77"/>
      <c r="B70" s="77"/>
      <c r="C70" s="77"/>
      <c r="D70" s="77"/>
      <c r="E70" s="77"/>
      <c r="F70" s="77"/>
      <c r="G70" s="77"/>
    </row>
    <row r="71" spans="1:7" x14ac:dyDescent="0.2">
      <c r="A71" s="77"/>
      <c r="B71" s="77"/>
      <c r="C71" s="77"/>
      <c r="D71" s="77"/>
      <c r="E71" s="77"/>
      <c r="F71" s="77"/>
      <c r="G71" s="77"/>
    </row>
    <row r="72" spans="1:7" x14ac:dyDescent="0.2">
      <c r="A72" s="77"/>
      <c r="B72" s="77"/>
      <c r="C72" s="77"/>
      <c r="D72" s="77"/>
      <c r="E72" s="77"/>
      <c r="F72" s="77"/>
      <c r="G72" s="77"/>
    </row>
    <row r="73" spans="1:7" x14ac:dyDescent="0.2">
      <c r="A73" s="77"/>
      <c r="B73" s="77"/>
      <c r="C73" s="77"/>
      <c r="D73" s="77"/>
      <c r="E73" s="77"/>
      <c r="F73" s="77"/>
      <c r="G73" s="77"/>
    </row>
    <row r="74" spans="1:7" x14ac:dyDescent="0.2">
      <c r="A74" s="77"/>
      <c r="B74" s="77"/>
      <c r="C74" s="77"/>
      <c r="D74" s="77"/>
      <c r="E74" s="77"/>
      <c r="F74" s="77"/>
      <c r="G74" s="77"/>
    </row>
    <row r="75" spans="1:7" x14ac:dyDescent="0.2">
      <c r="A75" s="77"/>
      <c r="B75" s="77"/>
      <c r="C75" s="77"/>
      <c r="D75" s="77"/>
      <c r="E75" s="77"/>
      <c r="F75" s="77"/>
      <c r="G75" s="77"/>
    </row>
    <row r="76" spans="1:7" x14ac:dyDescent="0.2">
      <c r="A76" s="77"/>
      <c r="B76" s="77"/>
      <c r="C76" s="77"/>
      <c r="D76" s="77"/>
      <c r="E76" s="77"/>
      <c r="F76" s="77"/>
      <c r="G76" s="77"/>
    </row>
    <row r="77" spans="1:7" x14ac:dyDescent="0.2">
      <c r="A77" s="77"/>
      <c r="B77" s="77"/>
      <c r="C77" s="77"/>
      <c r="D77" s="77"/>
      <c r="E77" s="77"/>
      <c r="F77" s="77"/>
      <c r="G77" s="77"/>
    </row>
    <row r="78" spans="1:7" x14ac:dyDescent="0.2">
      <c r="A78" s="77"/>
      <c r="B78" s="77"/>
      <c r="C78" s="77"/>
      <c r="D78" s="77"/>
      <c r="E78" s="77"/>
      <c r="F78" s="77"/>
      <c r="G78" s="77"/>
    </row>
    <row r="79" spans="1:7" x14ac:dyDescent="0.2">
      <c r="A79" s="77"/>
      <c r="B79" s="77"/>
      <c r="C79" s="77"/>
      <c r="D79" s="77"/>
      <c r="E79" s="77"/>
      <c r="F79" s="77"/>
      <c r="G79" s="77"/>
    </row>
    <row r="80" spans="1:7" x14ac:dyDescent="0.2">
      <c r="A80" s="77"/>
      <c r="B80" s="77"/>
      <c r="C80" s="77"/>
      <c r="D80" s="77"/>
      <c r="E80" s="77"/>
      <c r="F80" s="77"/>
      <c r="G80" s="77"/>
    </row>
    <row r="81" spans="1:7" x14ac:dyDescent="0.2">
      <c r="A81" s="77"/>
      <c r="B81" s="77"/>
      <c r="C81" s="77"/>
      <c r="D81" s="77"/>
      <c r="E81" s="77"/>
      <c r="F81" s="77"/>
      <c r="G81" s="77"/>
    </row>
    <row r="82" spans="1:7" x14ac:dyDescent="0.2">
      <c r="A82" s="77"/>
      <c r="B82" s="77"/>
      <c r="C82" s="77"/>
      <c r="D82" s="77"/>
      <c r="E82" s="77"/>
      <c r="F82" s="77"/>
      <c r="G82" s="77"/>
    </row>
    <row r="83" spans="1:7" x14ac:dyDescent="0.2">
      <c r="A83" s="77"/>
      <c r="B83" s="77"/>
      <c r="C83" s="77"/>
      <c r="D83" s="77"/>
      <c r="E83" s="77"/>
      <c r="F83" s="77"/>
      <c r="G83" s="77"/>
    </row>
    <row r="84" spans="1:7" x14ac:dyDescent="0.2">
      <c r="A84" s="77"/>
      <c r="B84" s="77"/>
      <c r="C84" s="77"/>
      <c r="D84" s="77"/>
      <c r="E84" s="77"/>
      <c r="F84" s="77"/>
      <c r="G84" s="77"/>
    </row>
    <row r="85" spans="1:7" x14ac:dyDescent="0.2">
      <c r="A85" s="77"/>
      <c r="B85" s="77"/>
      <c r="C85" s="77"/>
      <c r="D85" s="77"/>
      <c r="E85" s="77"/>
      <c r="F85" s="77"/>
      <c r="G85" s="77"/>
    </row>
    <row r="86" spans="1:7" x14ac:dyDescent="0.2">
      <c r="A86" s="77"/>
      <c r="B86" s="77"/>
      <c r="C86" s="77"/>
      <c r="D86" s="77"/>
      <c r="E86" s="77"/>
      <c r="F86" s="77"/>
      <c r="G86" s="77"/>
    </row>
    <row r="87" spans="1:7" x14ac:dyDescent="0.2">
      <c r="A87" s="77"/>
      <c r="B87" s="77"/>
      <c r="C87" s="77"/>
      <c r="D87" s="77"/>
      <c r="E87" s="77"/>
      <c r="F87" s="77"/>
      <c r="G87" s="77"/>
    </row>
    <row r="88" spans="1:7" x14ac:dyDescent="0.2">
      <c r="A88" s="77"/>
      <c r="B88" s="77"/>
      <c r="C88" s="77"/>
      <c r="D88" s="77"/>
      <c r="E88" s="77"/>
      <c r="F88" s="77"/>
      <c r="G88" s="77"/>
    </row>
    <row r="89" spans="1:7" x14ac:dyDescent="0.2">
      <c r="A89" s="77"/>
      <c r="B89" s="77"/>
      <c r="C89" s="77"/>
      <c r="D89" s="77"/>
      <c r="E89" s="77"/>
      <c r="F89" s="77"/>
      <c r="G89" s="77"/>
    </row>
    <row r="90" spans="1:7" x14ac:dyDescent="0.2">
      <c r="A90" s="77"/>
      <c r="B90" s="77"/>
      <c r="C90" s="77"/>
      <c r="D90" s="77"/>
      <c r="E90" s="77"/>
      <c r="F90" s="77"/>
      <c r="G90" s="77"/>
    </row>
    <row r="91" spans="1:7" x14ac:dyDescent="0.2">
      <c r="A91" s="77"/>
      <c r="B91" s="77"/>
      <c r="C91" s="77"/>
      <c r="D91" s="77"/>
      <c r="E91" s="77"/>
      <c r="F91" s="77"/>
      <c r="G91" s="77"/>
    </row>
    <row r="92" spans="1:7" x14ac:dyDescent="0.2">
      <c r="A92" s="77"/>
      <c r="B92" s="77"/>
      <c r="C92" s="77"/>
      <c r="D92" s="77"/>
      <c r="E92" s="77"/>
      <c r="F92" s="77"/>
      <c r="G92" s="77"/>
    </row>
    <row r="93" spans="1:7" x14ac:dyDescent="0.2">
      <c r="A93" s="77"/>
      <c r="B93" s="77"/>
      <c r="C93" s="77"/>
      <c r="D93" s="77"/>
      <c r="E93" s="77"/>
      <c r="F93" s="77"/>
      <c r="G93" s="77"/>
    </row>
    <row r="94" spans="1:7" x14ac:dyDescent="0.2">
      <c r="A94" s="77"/>
      <c r="B94" s="77"/>
      <c r="C94" s="77"/>
      <c r="D94" s="77"/>
      <c r="E94" s="77"/>
      <c r="F94" s="77"/>
      <c r="G94" s="77"/>
    </row>
    <row r="95" spans="1:7" x14ac:dyDescent="0.2">
      <c r="A95" s="77"/>
      <c r="B95" s="77"/>
      <c r="C95" s="77"/>
      <c r="D95" s="77"/>
      <c r="E95" s="77"/>
      <c r="F95" s="77"/>
      <c r="G95" s="77"/>
    </row>
    <row r="96" spans="1:7" x14ac:dyDescent="0.2">
      <c r="A96" s="77"/>
      <c r="B96" s="77"/>
      <c r="C96" s="77"/>
      <c r="D96" s="77"/>
      <c r="E96" s="77"/>
      <c r="F96" s="77"/>
      <c r="G96" s="77"/>
    </row>
    <row r="97" spans="1:7" x14ac:dyDescent="0.2">
      <c r="A97" s="77"/>
      <c r="B97" s="77"/>
      <c r="C97" s="77"/>
      <c r="D97" s="77"/>
      <c r="E97" s="77"/>
      <c r="F97" s="77"/>
      <c r="G97" s="77"/>
    </row>
    <row r="98" spans="1:7" x14ac:dyDescent="0.2">
      <c r="A98" s="77"/>
      <c r="B98" s="77"/>
      <c r="C98" s="77"/>
      <c r="D98" s="77"/>
      <c r="E98" s="77"/>
      <c r="F98" s="77"/>
      <c r="G98" s="77"/>
    </row>
    <row r="99" spans="1:7" x14ac:dyDescent="0.2">
      <c r="A99" s="77"/>
      <c r="B99" s="77"/>
      <c r="C99" s="77"/>
      <c r="D99" s="77"/>
      <c r="E99" s="77"/>
      <c r="F99" s="77"/>
      <c r="G99" s="77"/>
    </row>
    <row r="100" spans="1:7" x14ac:dyDescent="0.2">
      <c r="A100" s="77"/>
      <c r="B100" s="77"/>
      <c r="C100" s="77"/>
      <c r="D100" s="77"/>
      <c r="E100" s="77"/>
      <c r="F100" s="77"/>
      <c r="G100" s="77"/>
    </row>
    <row r="101" spans="1:7" x14ac:dyDescent="0.2">
      <c r="A101" s="77"/>
      <c r="B101" s="77"/>
      <c r="C101" s="77"/>
      <c r="D101" s="77"/>
      <c r="E101" s="77"/>
      <c r="F101" s="77"/>
      <c r="G101" s="77"/>
    </row>
    <row r="102" spans="1:7" x14ac:dyDescent="0.2">
      <c r="A102" s="77"/>
      <c r="B102" s="77"/>
      <c r="C102" s="77"/>
      <c r="D102" s="77"/>
      <c r="E102" s="77"/>
      <c r="F102" s="77"/>
      <c r="G102" s="77"/>
    </row>
    <row r="103" spans="1:7" x14ac:dyDescent="0.2">
      <c r="A103" s="77"/>
      <c r="B103" s="77"/>
      <c r="C103" s="77"/>
      <c r="D103" s="77"/>
      <c r="E103" s="77"/>
      <c r="F103" s="77"/>
      <c r="G103" s="77"/>
    </row>
    <row r="104" spans="1:7" x14ac:dyDescent="0.2">
      <c r="A104" s="77"/>
      <c r="B104" s="77"/>
      <c r="C104" s="77"/>
      <c r="D104" s="77"/>
      <c r="E104" s="77"/>
      <c r="F104" s="77"/>
      <c r="G104" s="77"/>
    </row>
    <row r="105" spans="1:7" x14ac:dyDescent="0.2">
      <c r="A105" s="77"/>
      <c r="B105" s="77"/>
      <c r="C105" s="77"/>
      <c r="D105" s="77"/>
      <c r="E105" s="77"/>
      <c r="F105" s="77"/>
      <c r="G105" s="77"/>
    </row>
    <row r="106" spans="1:7" x14ac:dyDescent="0.2">
      <c r="A106" s="77"/>
      <c r="B106" s="77"/>
      <c r="C106" s="77"/>
      <c r="D106" s="77"/>
      <c r="E106" s="77"/>
      <c r="F106" s="77"/>
      <c r="G106" s="77"/>
    </row>
    <row r="107" spans="1:7" x14ac:dyDescent="0.2">
      <c r="A107" s="77"/>
      <c r="B107" s="77"/>
      <c r="C107" s="77"/>
      <c r="D107" s="77"/>
      <c r="E107" s="77"/>
      <c r="F107" s="77"/>
      <c r="G107" s="77"/>
    </row>
    <row r="108" spans="1:7" x14ac:dyDescent="0.2">
      <c r="A108" s="77"/>
      <c r="B108" s="77"/>
      <c r="C108" s="77"/>
      <c r="D108" s="77"/>
      <c r="E108" s="77"/>
      <c r="F108" s="77"/>
      <c r="G108" s="77"/>
    </row>
    <row r="109" spans="1:7" x14ac:dyDescent="0.2">
      <c r="A109" s="77"/>
      <c r="B109" s="77"/>
      <c r="C109" s="77"/>
      <c r="D109" s="77"/>
      <c r="E109" s="77"/>
      <c r="F109" s="77"/>
      <c r="G109" s="77"/>
    </row>
    <row r="110" spans="1:7" x14ac:dyDescent="0.2">
      <c r="A110" s="77"/>
      <c r="B110" s="77"/>
      <c r="C110" s="77"/>
      <c r="D110" s="77"/>
      <c r="E110" s="77"/>
      <c r="F110" s="77"/>
      <c r="G110" s="77"/>
    </row>
    <row r="111" spans="1:7" x14ac:dyDescent="0.2">
      <c r="A111" s="77"/>
      <c r="B111" s="77"/>
      <c r="C111" s="77"/>
      <c r="D111" s="77"/>
      <c r="E111" s="77"/>
      <c r="F111" s="77"/>
      <c r="G111" s="77"/>
    </row>
    <row r="112" spans="1:7" x14ac:dyDescent="0.2">
      <c r="A112" s="77"/>
      <c r="B112" s="77"/>
      <c r="C112" s="77"/>
      <c r="D112" s="77"/>
      <c r="E112" s="77"/>
      <c r="F112" s="77"/>
      <c r="G112" s="77"/>
    </row>
    <row r="113" spans="1:7" x14ac:dyDescent="0.2">
      <c r="A113" s="77"/>
      <c r="B113" s="77"/>
      <c r="C113" s="77"/>
      <c r="D113" s="77"/>
      <c r="E113" s="77"/>
      <c r="F113" s="77"/>
      <c r="G113" s="77"/>
    </row>
    <row r="114" spans="1:7" x14ac:dyDescent="0.2">
      <c r="A114" s="77"/>
      <c r="B114" s="77"/>
      <c r="C114" s="77"/>
      <c r="D114" s="77"/>
      <c r="E114" s="77"/>
      <c r="F114" s="77"/>
      <c r="G114" s="77"/>
    </row>
    <row r="115" spans="1:7" x14ac:dyDescent="0.2">
      <c r="A115" s="77"/>
      <c r="B115" s="77"/>
      <c r="C115" s="77"/>
      <c r="D115" s="77"/>
      <c r="E115" s="77"/>
      <c r="F115" s="77"/>
      <c r="G115" s="77"/>
    </row>
    <row r="116" spans="1:7" x14ac:dyDescent="0.2">
      <c r="A116" s="77"/>
      <c r="B116" s="77"/>
      <c r="C116" s="77"/>
      <c r="D116" s="77"/>
      <c r="E116" s="77"/>
      <c r="F116" s="77"/>
      <c r="G116" s="77"/>
    </row>
    <row r="117" spans="1:7" x14ac:dyDescent="0.2">
      <c r="A117" s="77"/>
      <c r="B117" s="77"/>
      <c r="C117" s="77"/>
      <c r="D117" s="77"/>
      <c r="E117" s="77"/>
      <c r="F117" s="77"/>
      <c r="G117" s="77"/>
    </row>
    <row r="118" spans="1:7" x14ac:dyDescent="0.2">
      <c r="A118" s="77"/>
      <c r="B118" s="77"/>
      <c r="C118" s="77"/>
      <c r="D118" s="77"/>
      <c r="E118" s="77"/>
      <c r="F118" s="77"/>
      <c r="G118" s="77"/>
    </row>
    <row r="119" spans="1:7" x14ac:dyDescent="0.2">
      <c r="A119" s="77"/>
      <c r="B119" s="77"/>
      <c r="C119" s="77"/>
      <c r="D119" s="77"/>
      <c r="E119" s="77"/>
      <c r="F119" s="77"/>
      <c r="G119" s="77"/>
    </row>
    <row r="120" spans="1:7" x14ac:dyDescent="0.2">
      <c r="A120" s="77"/>
      <c r="B120" s="77"/>
      <c r="C120" s="77"/>
      <c r="D120" s="77"/>
      <c r="E120" s="77"/>
      <c r="F120" s="77"/>
      <c r="G120" s="77"/>
    </row>
    <row r="121" spans="1:7" x14ac:dyDescent="0.2">
      <c r="A121" s="77"/>
      <c r="B121" s="77"/>
      <c r="C121" s="77"/>
      <c r="D121" s="77"/>
      <c r="E121" s="77"/>
      <c r="F121" s="77"/>
      <c r="G121" s="77"/>
    </row>
    <row r="122" spans="1:7" x14ac:dyDescent="0.2">
      <c r="A122" s="77"/>
      <c r="B122" s="77"/>
      <c r="C122" s="77"/>
      <c r="D122" s="77"/>
      <c r="E122" s="77"/>
      <c r="F122" s="77"/>
      <c r="G122" s="77"/>
    </row>
    <row r="123" spans="1:7" x14ac:dyDescent="0.2">
      <c r="A123" s="77"/>
      <c r="B123" s="77"/>
      <c r="C123" s="77"/>
      <c r="D123" s="77"/>
      <c r="E123" s="77"/>
      <c r="F123" s="77"/>
      <c r="G123" s="77"/>
    </row>
    <row r="124" spans="1:7" x14ac:dyDescent="0.2">
      <c r="A124" s="77"/>
      <c r="B124" s="77"/>
      <c r="C124" s="77"/>
      <c r="D124" s="77"/>
      <c r="E124" s="77"/>
      <c r="F124" s="77"/>
      <c r="G124" s="77"/>
    </row>
    <row r="125" spans="1:7" x14ac:dyDescent="0.2">
      <c r="A125" s="77"/>
      <c r="B125" s="77"/>
      <c r="C125" s="77"/>
      <c r="D125" s="77"/>
      <c r="E125" s="77"/>
      <c r="F125" s="77"/>
      <c r="G125" s="77"/>
    </row>
    <row r="126" spans="1:7" x14ac:dyDescent="0.2">
      <c r="A126" s="77"/>
      <c r="B126" s="77"/>
      <c r="C126" s="77"/>
      <c r="D126" s="77"/>
      <c r="E126" s="77"/>
      <c r="F126" s="77"/>
      <c r="G126" s="77"/>
    </row>
    <row r="127" spans="1:7" x14ac:dyDescent="0.2">
      <c r="A127" s="77"/>
      <c r="B127" s="77"/>
      <c r="C127" s="77"/>
      <c r="D127" s="77"/>
      <c r="E127" s="77"/>
      <c r="F127" s="77"/>
      <c r="G127" s="77"/>
    </row>
    <row r="128" spans="1:7" x14ac:dyDescent="0.2">
      <c r="A128" s="77"/>
      <c r="B128" s="77"/>
      <c r="C128" s="77"/>
      <c r="D128" s="77"/>
      <c r="E128" s="77"/>
      <c r="F128" s="77"/>
      <c r="G128" s="77"/>
    </row>
    <row r="129" spans="1:7" x14ac:dyDescent="0.2">
      <c r="A129" s="77"/>
      <c r="B129" s="77"/>
      <c r="C129" s="77"/>
      <c r="D129" s="77"/>
      <c r="E129" s="77"/>
      <c r="F129" s="77"/>
      <c r="G129" s="77"/>
    </row>
    <row r="130" spans="1:7" x14ac:dyDescent="0.2">
      <c r="A130" s="77"/>
      <c r="B130" s="77"/>
      <c r="C130" s="77"/>
      <c r="D130" s="77"/>
      <c r="E130" s="77"/>
      <c r="F130" s="77"/>
      <c r="G130" s="77"/>
    </row>
    <row r="131" spans="1:7" x14ac:dyDescent="0.2">
      <c r="A131" s="77"/>
      <c r="B131" s="77"/>
      <c r="C131" s="77"/>
      <c r="D131" s="77"/>
      <c r="E131" s="77"/>
      <c r="F131" s="77"/>
      <c r="G131" s="77"/>
    </row>
    <row r="132" spans="1:7" x14ac:dyDescent="0.2">
      <c r="A132" s="77"/>
      <c r="B132" s="77"/>
      <c r="C132" s="77"/>
      <c r="D132" s="77"/>
      <c r="E132" s="77"/>
      <c r="F132" s="77"/>
      <c r="G132" s="77"/>
    </row>
    <row r="133" spans="1:7" x14ac:dyDescent="0.2">
      <c r="A133" s="77"/>
      <c r="B133" s="77"/>
      <c r="C133" s="77"/>
      <c r="D133" s="77"/>
      <c r="E133" s="77"/>
      <c r="F133" s="77"/>
      <c r="G133" s="77"/>
    </row>
    <row r="134" spans="1:7" x14ac:dyDescent="0.2">
      <c r="A134" s="77"/>
      <c r="B134" s="77"/>
      <c r="C134" s="77"/>
      <c r="D134" s="77"/>
      <c r="E134" s="77"/>
      <c r="F134" s="77"/>
      <c r="G134" s="77"/>
    </row>
    <row r="135" spans="1:7" x14ac:dyDescent="0.2">
      <c r="A135" s="77"/>
      <c r="B135" s="77"/>
      <c r="C135" s="77"/>
      <c r="D135" s="77"/>
      <c r="E135" s="77"/>
      <c r="F135" s="77"/>
      <c r="G135" s="77"/>
    </row>
    <row r="136" spans="1:7" x14ac:dyDescent="0.2">
      <c r="A136" s="77"/>
      <c r="B136" s="77"/>
      <c r="C136" s="77"/>
      <c r="D136" s="77"/>
      <c r="E136" s="77"/>
      <c r="F136" s="77"/>
      <c r="G136" s="77"/>
    </row>
    <row r="137" spans="1:7" x14ac:dyDescent="0.2">
      <c r="A137" s="77"/>
      <c r="B137" s="77"/>
      <c r="C137" s="77"/>
      <c r="D137" s="77"/>
      <c r="E137" s="77"/>
      <c r="F137" s="77"/>
      <c r="G137" s="77"/>
    </row>
    <row r="138" spans="1:7" x14ac:dyDescent="0.2">
      <c r="A138" s="77"/>
      <c r="B138" s="77"/>
      <c r="C138" s="77"/>
      <c r="D138" s="77"/>
      <c r="E138" s="77"/>
      <c r="F138" s="77"/>
      <c r="G138" s="77"/>
    </row>
    <row r="139" spans="1:7" x14ac:dyDescent="0.2">
      <c r="A139" s="77"/>
      <c r="B139" s="77"/>
      <c r="C139" s="77"/>
      <c r="D139" s="77"/>
      <c r="E139" s="77"/>
      <c r="F139" s="77"/>
      <c r="G139" s="77"/>
    </row>
    <row r="140" spans="1:7" x14ac:dyDescent="0.2">
      <c r="A140" s="77"/>
      <c r="B140" s="77"/>
      <c r="C140" s="77"/>
      <c r="D140" s="77"/>
      <c r="E140" s="77"/>
      <c r="F140" s="77"/>
      <c r="G140" s="77"/>
    </row>
    <row r="141" spans="1:7" x14ac:dyDescent="0.2">
      <c r="A141" s="77"/>
      <c r="B141" s="77"/>
      <c r="C141" s="77"/>
      <c r="D141" s="77"/>
      <c r="E141" s="77"/>
      <c r="F141" s="77"/>
      <c r="G141" s="77"/>
    </row>
    <row r="142" spans="1:7" x14ac:dyDescent="0.2">
      <c r="A142" s="77"/>
      <c r="B142" s="77"/>
      <c r="C142" s="77"/>
      <c r="D142" s="77"/>
      <c r="E142" s="77"/>
      <c r="F142" s="77"/>
      <c r="G142" s="77"/>
    </row>
    <row r="143" spans="1:7" x14ac:dyDescent="0.2">
      <c r="A143" s="77"/>
      <c r="B143" s="77"/>
      <c r="C143" s="77"/>
      <c r="D143" s="77"/>
      <c r="E143" s="77"/>
      <c r="F143" s="77"/>
      <c r="G143" s="77"/>
    </row>
    <row r="144" spans="1:7" x14ac:dyDescent="0.2">
      <c r="A144" s="77"/>
      <c r="B144" s="77"/>
      <c r="C144" s="77"/>
      <c r="D144" s="77"/>
      <c r="E144" s="77"/>
      <c r="F144" s="77"/>
      <c r="G144" s="77"/>
    </row>
    <row r="145" spans="1:7" x14ac:dyDescent="0.2">
      <c r="A145" s="77"/>
      <c r="B145" s="77"/>
      <c r="C145" s="77"/>
      <c r="D145" s="77"/>
      <c r="E145" s="77"/>
      <c r="F145" s="77"/>
      <c r="G145" s="77"/>
    </row>
    <row r="146" spans="1:7" x14ac:dyDescent="0.2">
      <c r="A146" s="77"/>
      <c r="B146" s="77"/>
      <c r="C146" s="77"/>
      <c r="D146" s="77"/>
      <c r="E146" s="77"/>
      <c r="F146" s="77"/>
      <c r="G146" s="77"/>
    </row>
    <row r="147" spans="1:7" x14ac:dyDescent="0.2">
      <c r="A147" s="77"/>
      <c r="B147" s="77"/>
      <c r="C147" s="77"/>
      <c r="D147" s="77"/>
      <c r="E147" s="77"/>
      <c r="F147" s="77"/>
      <c r="G147" s="77"/>
    </row>
    <row r="148" spans="1:7" x14ac:dyDescent="0.2">
      <c r="A148" s="77"/>
      <c r="B148" s="77"/>
      <c r="C148" s="77"/>
      <c r="D148" s="77"/>
      <c r="E148" s="77"/>
      <c r="F148" s="77"/>
      <c r="G148" s="77"/>
    </row>
    <row r="149" spans="1:7" x14ac:dyDescent="0.2">
      <c r="A149" s="77"/>
      <c r="B149" s="77"/>
      <c r="C149" s="77"/>
      <c r="D149" s="77"/>
      <c r="E149" s="77"/>
      <c r="F149" s="77"/>
      <c r="G149" s="77"/>
    </row>
    <row r="150" spans="1:7" x14ac:dyDescent="0.2">
      <c r="A150" s="77"/>
      <c r="B150" s="77"/>
      <c r="C150" s="77"/>
      <c r="D150" s="77"/>
      <c r="E150" s="77"/>
      <c r="F150" s="77"/>
      <c r="G150" s="77"/>
    </row>
    <row r="151" spans="1:7" x14ac:dyDescent="0.2">
      <c r="A151" s="77"/>
      <c r="B151" s="77"/>
      <c r="C151" s="77"/>
      <c r="D151" s="77"/>
      <c r="E151" s="77"/>
      <c r="F151" s="77"/>
      <c r="G151" s="77"/>
    </row>
    <row r="152" spans="1:7" x14ac:dyDescent="0.2">
      <c r="A152" s="77"/>
      <c r="B152" s="77"/>
      <c r="C152" s="77"/>
      <c r="D152" s="77"/>
      <c r="E152" s="77"/>
      <c r="F152" s="77"/>
      <c r="G152" s="77"/>
    </row>
    <row r="153" spans="1:7" x14ac:dyDescent="0.2">
      <c r="A153" s="77"/>
      <c r="B153" s="77"/>
      <c r="C153" s="77"/>
      <c r="D153" s="77"/>
      <c r="E153" s="77"/>
      <c r="F153" s="77"/>
      <c r="G153" s="77"/>
    </row>
    <row r="154" spans="1:7" x14ac:dyDescent="0.2">
      <c r="A154" s="77"/>
      <c r="B154" s="77"/>
      <c r="C154" s="77"/>
      <c r="D154" s="77"/>
      <c r="E154" s="77"/>
      <c r="F154" s="77"/>
      <c r="G154" s="77"/>
    </row>
    <row r="155" spans="1:7" x14ac:dyDescent="0.2">
      <c r="A155" s="77"/>
      <c r="B155" s="77"/>
      <c r="C155" s="77"/>
      <c r="D155" s="77"/>
      <c r="E155" s="77"/>
      <c r="F155" s="77"/>
      <c r="G155" s="77"/>
    </row>
    <row r="156" spans="1:7" x14ac:dyDescent="0.2">
      <c r="A156" s="77"/>
      <c r="B156" s="77"/>
      <c r="C156" s="77"/>
      <c r="D156" s="77"/>
      <c r="E156" s="77"/>
      <c r="F156" s="77"/>
      <c r="G156" s="77"/>
    </row>
    <row r="157" spans="1:7" x14ac:dyDescent="0.2">
      <c r="A157" s="77"/>
      <c r="B157" s="77"/>
      <c r="C157" s="77"/>
      <c r="D157" s="77"/>
      <c r="E157" s="77"/>
      <c r="F157" s="77"/>
      <c r="G157" s="77"/>
    </row>
    <row r="158" spans="1:7" x14ac:dyDescent="0.2">
      <c r="A158" s="77"/>
      <c r="B158" s="77"/>
      <c r="C158" s="77"/>
      <c r="D158" s="77"/>
      <c r="E158" s="77"/>
      <c r="F158" s="77"/>
      <c r="G158" s="77"/>
    </row>
    <row r="159" spans="1:7" x14ac:dyDescent="0.2">
      <c r="A159" s="77"/>
      <c r="B159" s="77"/>
      <c r="C159" s="77"/>
      <c r="D159" s="77"/>
      <c r="E159" s="77"/>
      <c r="F159" s="77"/>
      <c r="G159" s="77"/>
    </row>
    <row r="160" spans="1:7" x14ac:dyDescent="0.2">
      <c r="A160" s="77"/>
      <c r="B160" s="77"/>
      <c r="C160" s="77"/>
      <c r="D160" s="77"/>
      <c r="E160" s="77"/>
      <c r="F160" s="77"/>
      <c r="G160" s="77"/>
    </row>
    <row r="161" spans="1:7" x14ac:dyDescent="0.2">
      <c r="A161" s="77"/>
      <c r="B161" s="77"/>
      <c r="C161" s="77"/>
      <c r="D161" s="77"/>
      <c r="E161" s="77"/>
      <c r="F161" s="77"/>
      <c r="G161" s="77"/>
    </row>
    <row r="162" spans="1:7" x14ac:dyDescent="0.2">
      <c r="A162" s="77"/>
      <c r="B162" s="77"/>
      <c r="C162" s="77"/>
      <c r="D162" s="77"/>
      <c r="E162" s="77"/>
      <c r="F162" s="77"/>
      <c r="G162" s="77"/>
    </row>
    <row r="163" spans="1:7" x14ac:dyDescent="0.2">
      <c r="A163" s="77"/>
      <c r="B163" s="77"/>
      <c r="C163" s="77"/>
      <c r="D163" s="77"/>
      <c r="E163" s="77"/>
      <c r="F163" s="77"/>
      <c r="G163" s="77"/>
    </row>
    <row r="164" spans="1:7" x14ac:dyDescent="0.2">
      <c r="A164" s="77"/>
      <c r="B164" s="77"/>
      <c r="C164" s="77"/>
      <c r="D164" s="77"/>
      <c r="E164" s="77"/>
      <c r="F164" s="77"/>
      <c r="G164" s="77"/>
    </row>
    <row r="165" spans="1:7" x14ac:dyDescent="0.2">
      <c r="A165" s="77"/>
      <c r="B165" s="77"/>
      <c r="C165" s="77"/>
      <c r="D165" s="77"/>
      <c r="E165" s="77"/>
      <c r="F165" s="77"/>
      <c r="G165" s="77"/>
    </row>
    <row r="166" spans="1:7" x14ac:dyDescent="0.2">
      <c r="A166" s="77"/>
      <c r="B166" s="77"/>
      <c r="C166" s="77"/>
      <c r="D166" s="77"/>
      <c r="E166" s="77"/>
      <c r="F166" s="77"/>
      <c r="G166" s="77"/>
    </row>
    <row r="167" spans="1:7" x14ac:dyDescent="0.2">
      <c r="A167" s="77"/>
      <c r="B167" s="77"/>
      <c r="C167" s="77"/>
      <c r="D167" s="77"/>
      <c r="E167" s="77"/>
      <c r="F167" s="77"/>
      <c r="G167" s="77"/>
    </row>
    <row r="168" spans="1:7" x14ac:dyDescent="0.2">
      <c r="A168" s="77"/>
      <c r="B168" s="77"/>
      <c r="C168" s="77"/>
      <c r="D168" s="77"/>
      <c r="E168" s="77"/>
      <c r="F168" s="77"/>
      <c r="G168" s="77"/>
    </row>
    <row r="169" spans="1:7" x14ac:dyDescent="0.2">
      <c r="A169" s="77"/>
      <c r="B169" s="77"/>
      <c r="C169" s="77"/>
      <c r="D169" s="77"/>
      <c r="E169" s="77"/>
      <c r="F169" s="77"/>
      <c r="G169" s="77"/>
    </row>
    <row r="170" spans="1:7" x14ac:dyDescent="0.2">
      <c r="A170" s="77"/>
      <c r="B170" s="77"/>
      <c r="C170" s="77"/>
      <c r="D170" s="77"/>
      <c r="E170" s="77"/>
      <c r="F170" s="77"/>
      <c r="G170" s="77"/>
    </row>
    <row r="171" spans="1:7" x14ac:dyDescent="0.2">
      <c r="A171" s="77"/>
      <c r="B171" s="77"/>
      <c r="C171" s="77"/>
      <c r="D171" s="77"/>
      <c r="E171" s="77"/>
      <c r="F171" s="77"/>
      <c r="G171" s="77"/>
    </row>
    <row r="172" spans="1:7" x14ac:dyDescent="0.2">
      <c r="A172" s="77"/>
      <c r="B172" s="77"/>
      <c r="C172" s="77"/>
      <c r="D172" s="77"/>
      <c r="E172" s="77"/>
      <c r="F172" s="77"/>
      <c r="G172" s="77"/>
    </row>
    <row r="173" spans="1:7" x14ac:dyDescent="0.2">
      <c r="A173" s="77"/>
      <c r="B173" s="77"/>
      <c r="C173" s="77"/>
      <c r="D173" s="77"/>
      <c r="E173" s="77"/>
      <c r="F173" s="77"/>
      <c r="G173" s="77"/>
    </row>
    <row r="174" spans="1:7" x14ac:dyDescent="0.2">
      <c r="A174" s="77"/>
      <c r="B174" s="77"/>
      <c r="C174" s="77"/>
      <c r="D174" s="77"/>
      <c r="E174" s="77"/>
      <c r="F174" s="77"/>
      <c r="G174" s="77"/>
    </row>
    <row r="175" spans="1:7" x14ac:dyDescent="0.2">
      <c r="A175" s="77"/>
      <c r="B175" s="77"/>
      <c r="C175" s="77"/>
      <c r="D175" s="77"/>
      <c r="E175" s="77"/>
      <c r="F175" s="77"/>
      <c r="G175" s="77"/>
    </row>
  </sheetData>
  <mergeCells count="18">
    <mergeCell ref="A1:G1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  <mergeCell ref="A30:G30"/>
    <mergeCell ref="A41:B4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1/20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1" spans="1:7" x14ac:dyDescent="0.2">
      <c r="A1" s="121" t="s">
        <v>161</v>
      </c>
      <c r="B1" s="121"/>
      <c r="C1" s="121"/>
      <c r="D1" s="121"/>
      <c r="E1" s="121"/>
      <c r="F1" s="121"/>
      <c r="G1" s="121"/>
    </row>
    <row r="3" spans="1:7" s="9" customFormat="1" ht="26.25" customHeight="1" x14ac:dyDescent="0.2">
      <c r="A3" s="129" t="s">
        <v>136</v>
      </c>
      <c r="B3" s="91" t="s">
        <v>99</v>
      </c>
      <c r="C3" s="91" t="s">
        <v>100</v>
      </c>
      <c r="D3" s="91" t="s">
        <v>101</v>
      </c>
      <c r="E3" s="124" t="s">
        <v>172</v>
      </c>
      <c r="F3" s="125"/>
      <c r="G3" s="126"/>
    </row>
    <row r="4" spans="1:7" s="9" customFormat="1" ht="18" customHeight="1" x14ac:dyDescent="0.2">
      <c r="A4" s="130"/>
      <c r="B4" s="122" t="s">
        <v>173</v>
      </c>
      <c r="C4" s="123"/>
      <c r="D4" s="123"/>
      <c r="E4" s="37" t="s">
        <v>173</v>
      </c>
      <c r="F4" s="37" t="s">
        <v>187</v>
      </c>
      <c r="G4" s="127" t="s">
        <v>162</v>
      </c>
    </row>
    <row r="5" spans="1:7" s="9" customFormat="1" ht="17.25" customHeight="1" x14ac:dyDescent="0.2">
      <c r="A5" s="131"/>
      <c r="B5" s="122" t="s">
        <v>114</v>
      </c>
      <c r="C5" s="123"/>
      <c r="D5" s="123"/>
      <c r="E5" s="123"/>
      <c r="F5" s="123"/>
      <c r="G5" s="128"/>
    </row>
    <row r="6" spans="1:7" s="9" customFormat="1" ht="11.85" customHeight="1" x14ac:dyDescent="0.2">
      <c r="A6" s="74"/>
    </row>
    <row r="7" spans="1:7" s="9" customFormat="1" ht="12" customHeight="1" x14ac:dyDescent="0.2">
      <c r="A7" s="38" t="s">
        <v>22</v>
      </c>
      <c r="B7" s="92">
        <v>249.22312500000001</v>
      </c>
      <c r="C7" s="92">
        <v>240.651884</v>
      </c>
      <c r="D7" s="92">
        <v>230.60153500000001</v>
      </c>
      <c r="E7" s="92">
        <v>720.47654399999999</v>
      </c>
      <c r="F7" s="92">
        <v>716.130855</v>
      </c>
      <c r="G7" s="93">
        <f>IF(AND(F7&gt;0,E7&gt;0),(E7/F7%)-100,"x  ")</f>
        <v>0.60682890140238044</v>
      </c>
    </row>
    <row r="8" spans="1:7" s="9" customFormat="1" ht="12" x14ac:dyDescent="0.2">
      <c r="A8" s="39" t="s">
        <v>23</v>
      </c>
    </row>
    <row r="9" spans="1:7" s="9" customFormat="1" ht="12" x14ac:dyDescent="0.2">
      <c r="A9" s="40" t="s">
        <v>24</v>
      </c>
      <c r="B9" s="92">
        <v>3.5558369999999999</v>
      </c>
      <c r="C9" s="92">
        <v>2.3324069999999999</v>
      </c>
      <c r="D9" s="92">
        <v>1.595574</v>
      </c>
      <c r="E9" s="92">
        <v>7.4838180000000003</v>
      </c>
      <c r="F9" s="92">
        <v>6.1207700000000003</v>
      </c>
      <c r="G9" s="93">
        <f>IF(AND(F9&gt;0,E9&gt;0),(E9/F9%)-100,"x  ")</f>
        <v>22.269224296943023</v>
      </c>
    </row>
    <row r="10" spans="1:7" s="9" customFormat="1" ht="12" x14ac:dyDescent="0.2">
      <c r="A10" s="40" t="s">
        <v>25</v>
      </c>
      <c r="B10" s="92">
        <v>101.020084</v>
      </c>
      <c r="C10" s="92">
        <v>99.361969999999999</v>
      </c>
      <c r="D10" s="92">
        <v>78.141728999999998</v>
      </c>
      <c r="E10" s="92">
        <v>278.52378299999998</v>
      </c>
      <c r="F10" s="92">
        <v>282.66204800000003</v>
      </c>
      <c r="G10" s="93">
        <f>IF(AND(F10&gt;0,E10&gt;0),(E10/F10%)-100,"x  ")</f>
        <v>-1.4640327660825676</v>
      </c>
    </row>
    <row r="11" spans="1:7" s="9" customFormat="1" ht="12" x14ac:dyDescent="0.2">
      <c r="A11" s="41" t="s">
        <v>32</v>
      </c>
    </row>
    <row r="12" spans="1:7" s="9" customFormat="1" ht="24" x14ac:dyDescent="0.2">
      <c r="A12" s="41" t="s">
        <v>146</v>
      </c>
      <c r="B12" s="92">
        <v>25.510429999999999</v>
      </c>
      <c r="C12" s="92">
        <v>20.637231</v>
      </c>
      <c r="D12" s="92">
        <v>19.623597</v>
      </c>
      <c r="E12" s="92">
        <v>65.771258000000003</v>
      </c>
      <c r="F12" s="92">
        <v>71.364284999999995</v>
      </c>
      <c r="G12" s="93">
        <f>IF(AND(F12&gt;0,E12&gt;0),(E12/F12%)-100,"x  ")</f>
        <v>-7.8372914406695031</v>
      </c>
    </row>
    <row r="13" spans="1:7" s="9" customFormat="1" ht="12" x14ac:dyDescent="0.2">
      <c r="A13" s="41" t="s">
        <v>120</v>
      </c>
      <c r="B13" s="92">
        <v>36.553196999999997</v>
      </c>
      <c r="C13" s="92">
        <v>36.768698000000001</v>
      </c>
      <c r="D13" s="92">
        <v>24.237952</v>
      </c>
      <c r="E13" s="92">
        <v>97.559847000000005</v>
      </c>
      <c r="F13" s="92">
        <v>112.870968</v>
      </c>
      <c r="G13" s="93">
        <f>IF(AND(F13&gt;0,E13&gt;0),(E13/F13%)-100,"x  ")</f>
        <v>-13.565154327373179</v>
      </c>
    </row>
    <row r="14" spans="1:7" s="9" customFormat="1" ht="12" x14ac:dyDescent="0.2">
      <c r="A14" s="40" t="s">
        <v>26</v>
      </c>
      <c r="B14" s="92">
        <v>129.09952000000001</v>
      </c>
      <c r="C14" s="92">
        <v>121.87901599999999</v>
      </c>
      <c r="D14" s="92">
        <v>133.56294299999999</v>
      </c>
      <c r="E14" s="92">
        <v>384.54147899999998</v>
      </c>
      <c r="F14" s="92">
        <v>381.30745200000001</v>
      </c>
      <c r="G14" s="93">
        <f>IF(AND(F14&gt;0,E14&gt;0),(E14/F14%)-100,"x  ")</f>
        <v>0.84814156739847135</v>
      </c>
    </row>
    <row r="15" spans="1:7" s="9" customFormat="1" ht="12" x14ac:dyDescent="0.2">
      <c r="A15" s="42" t="s">
        <v>28</v>
      </c>
    </row>
    <row r="16" spans="1:7" s="9" customFormat="1" ht="12" x14ac:dyDescent="0.2">
      <c r="A16" s="42" t="s">
        <v>121</v>
      </c>
      <c r="B16" s="92">
        <v>6.3860060000000001</v>
      </c>
      <c r="C16" s="92">
        <v>5.6896370000000003</v>
      </c>
      <c r="D16" s="92">
        <v>8.688205</v>
      </c>
      <c r="E16" s="92">
        <v>20.763847999999999</v>
      </c>
      <c r="F16" s="92">
        <v>44.926479999999998</v>
      </c>
      <c r="G16" s="93">
        <f>IF(AND(F16&gt;0,E16&gt;0),(E16/F16%)-100,"x  ")</f>
        <v>-53.782606605280449</v>
      </c>
    </row>
    <row r="17" spans="1:7" s="9" customFormat="1" ht="12" x14ac:dyDescent="0.2">
      <c r="A17" s="43" t="s">
        <v>122</v>
      </c>
      <c r="B17" s="92">
        <v>4.4157440000000001</v>
      </c>
      <c r="C17" s="92">
        <v>7.031714</v>
      </c>
      <c r="D17" s="92">
        <v>7.0818680000000001</v>
      </c>
      <c r="E17" s="92">
        <v>18.529326000000001</v>
      </c>
      <c r="F17" s="92">
        <v>16.242909000000001</v>
      </c>
      <c r="G17" s="93">
        <f>IF(AND(F17&gt;0,E17&gt;0),(E17/F17%)-100,"x  ")</f>
        <v>14.076400969801668</v>
      </c>
    </row>
    <row r="18" spans="1:7" s="9" customFormat="1" ht="12" x14ac:dyDescent="0.2">
      <c r="A18" s="43" t="s">
        <v>123</v>
      </c>
      <c r="B18" s="92">
        <v>19.607097</v>
      </c>
      <c r="C18" s="92">
        <v>17.415804999999999</v>
      </c>
      <c r="D18" s="92">
        <v>22.288831999999999</v>
      </c>
      <c r="E18" s="92">
        <v>59.311734000000001</v>
      </c>
      <c r="F18" s="92">
        <v>49.914071</v>
      </c>
      <c r="G18" s="93">
        <f>IF(AND(F18&gt;0,E18&gt;0),(E18/F18%)-100,"x  ")</f>
        <v>18.827682879242616</v>
      </c>
    </row>
    <row r="19" spans="1:7" s="9" customFormat="1" ht="12" x14ac:dyDescent="0.2">
      <c r="A19" s="44" t="s">
        <v>27</v>
      </c>
      <c r="B19" s="92">
        <v>15.547684</v>
      </c>
      <c r="C19" s="92">
        <v>17.078491</v>
      </c>
      <c r="D19" s="92">
        <v>17.301289000000001</v>
      </c>
      <c r="E19" s="92">
        <v>49.927464000000001</v>
      </c>
      <c r="F19" s="92">
        <v>46.040585</v>
      </c>
      <c r="G19" s="93">
        <f>IF(AND(F19&gt;0,E19&gt;0),(E19/F19%)-100,"x  ")</f>
        <v>8.4422884722251013</v>
      </c>
    </row>
    <row r="20" spans="1:7" s="9" customFormat="1" ht="12" x14ac:dyDescent="0.2">
      <c r="A20" s="45"/>
    </row>
    <row r="21" spans="1:7" s="9" customFormat="1" ht="12" x14ac:dyDescent="0.2">
      <c r="A21" s="38" t="s">
        <v>29</v>
      </c>
      <c r="B21" s="92">
        <v>1373.0198069999999</v>
      </c>
      <c r="C21" s="92">
        <v>1548.4029250000001</v>
      </c>
      <c r="D21" s="92">
        <v>1622.172435</v>
      </c>
      <c r="E21" s="92">
        <v>4543.5951670000004</v>
      </c>
      <c r="F21" s="92">
        <v>4675.7685279999996</v>
      </c>
      <c r="G21" s="93">
        <f>IF(AND(F21&gt;0,E21&gt;0),(E21/F21%)-100,"x  ")</f>
        <v>-2.8267729723681327</v>
      </c>
    </row>
    <row r="22" spans="1:7" s="9" customFormat="1" ht="12" x14ac:dyDescent="0.2">
      <c r="A22" s="46" t="s">
        <v>23</v>
      </c>
    </row>
    <row r="23" spans="1:7" s="9" customFormat="1" ht="12" x14ac:dyDescent="0.2">
      <c r="A23" s="44" t="s">
        <v>30</v>
      </c>
      <c r="B23" s="92">
        <v>8.1111160000000009</v>
      </c>
      <c r="C23" s="92">
        <v>7.9490280000000002</v>
      </c>
      <c r="D23" s="92">
        <v>8.0865679999999998</v>
      </c>
      <c r="E23" s="92">
        <v>24.146712000000001</v>
      </c>
      <c r="F23" s="92">
        <v>28.119427000000002</v>
      </c>
      <c r="G23" s="93">
        <f>IF(AND(F23&gt;0,E23&gt;0),(E23/F23%)-100,"x  ")</f>
        <v>-14.128008369445084</v>
      </c>
    </row>
    <row r="24" spans="1:7" s="9" customFormat="1" ht="12" x14ac:dyDescent="0.2">
      <c r="A24" s="44" t="s">
        <v>31</v>
      </c>
      <c r="B24" s="92">
        <v>131.24384699999999</v>
      </c>
      <c r="C24" s="92">
        <v>146.476281</v>
      </c>
      <c r="D24" s="92">
        <v>98.474249</v>
      </c>
      <c r="E24" s="92">
        <v>376.19437699999997</v>
      </c>
      <c r="F24" s="92">
        <v>448.42326200000002</v>
      </c>
      <c r="G24" s="93">
        <f>IF(AND(F24&gt;0,E24&gt;0),(E24/F24%)-100,"x  ")</f>
        <v>-16.107301097149602</v>
      </c>
    </row>
    <row r="25" spans="1:7" s="9" customFormat="1" ht="12" x14ac:dyDescent="0.2">
      <c r="A25" s="42" t="s">
        <v>32</v>
      </c>
    </row>
    <row r="26" spans="1:7" s="9" customFormat="1" ht="12" x14ac:dyDescent="0.2">
      <c r="A26" s="42" t="s">
        <v>33</v>
      </c>
      <c r="B26" s="92">
        <v>4.287191</v>
      </c>
      <c r="C26" s="92">
        <v>6.0563130000000003</v>
      </c>
      <c r="D26" s="92">
        <v>1.3778760000000001</v>
      </c>
      <c r="E26" s="92">
        <v>11.72138</v>
      </c>
      <c r="F26" s="92">
        <v>13.297018</v>
      </c>
      <c r="G26" s="93">
        <f>IF(AND(F26&gt;0,E26&gt;0),(E26/F26%)-100,"x  ")</f>
        <v>-11.849559051510639</v>
      </c>
    </row>
    <row r="27" spans="1:7" s="9" customFormat="1" ht="12" x14ac:dyDescent="0.2">
      <c r="A27" s="42" t="s">
        <v>34</v>
      </c>
      <c r="B27" s="92">
        <v>36.679890999999998</v>
      </c>
      <c r="C27" s="92">
        <v>33.621724999999998</v>
      </c>
      <c r="D27" s="92">
        <v>22.862130000000001</v>
      </c>
      <c r="E27" s="92">
        <v>93.163746000000003</v>
      </c>
      <c r="F27" s="92">
        <v>124.81348300000001</v>
      </c>
      <c r="G27" s="93">
        <f>IF(AND(F27&gt;0,E27&gt;0),(E27/F27%)-100,"x  ")</f>
        <v>-25.357626627565551</v>
      </c>
    </row>
    <row r="28" spans="1:7" s="9" customFormat="1" ht="12" x14ac:dyDescent="0.2">
      <c r="A28" s="42" t="s">
        <v>124</v>
      </c>
      <c r="B28" s="92">
        <v>8.7765210000000007</v>
      </c>
      <c r="C28" s="92">
        <v>10.91775</v>
      </c>
      <c r="D28" s="92">
        <v>4.4878499999999999</v>
      </c>
      <c r="E28" s="92">
        <v>24.182120999999999</v>
      </c>
      <c r="F28" s="92">
        <v>29.120415000000001</v>
      </c>
      <c r="G28" s="93">
        <f>IF(AND(F28&gt;0,E28&gt;0),(E28/F28%)-100,"x  ")</f>
        <v>-16.958185520364324</v>
      </c>
    </row>
    <row r="29" spans="1:7" s="9" customFormat="1" ht="12" x14ac:dyDescent="0.2">
      <c r="A29" s="42" t="s">
        <v>125</v>
      </c>
      <c r="B29" s="92">
        <v>21.68817</v>
      </c>
      <c r="C29" s="92">
        <v>14.139856999999999</v>
      </c>
      <c r="D29" s="92">
        <v>10.636085</v>
      </c>
      <c r="E29" s="92">
        <v>46.464112</v>
      </c>
      <c r="F29" s="92">
        <v>42.962820000000001</v>
      </c>
      <c r="G29" s="93">
        <f>IF(AND(F29&gt;0,E29&gt;0),(E29/F29%)-100,"x  ")</f>
        <v>8.1495860839674776</v>
      </c>
    </row>
    <row r="30" spans="1:7" s="9" customFormat="1" ht="12" x14ac:dyDescent="0.2">
      <c r="A30" s="46" t="s">
        <v>35</v>
      </c>
      <c r="B30" s="92">
        <v>1233.6648439999999</v>
      </c>
      <c r="C30" s="92">
        <v>1393.9776159999999</v>
      </c>
      <c r="D30" s="92">
        <v>1515.6116179999999</v>
      </c>
      <c r="E30" s="92">
        <v>4143.2540779999999</v>
      </c>
      <c r="F30" s="92">
        <v>4199.2258389999997</v>
      </c>
      <c r="G30" s="93">
        <f>IF(AND(F30&gt;0,E30&gt;0),(E30/F30%)-100,"x  ")</f>
        <v>-1.3329066629416815</v>
      </c>
    </row>
    <row r="31" spans="1:7" s="9" customFormat="1" ht="12" x14ac:dyDescent="0.2">
      <c r="A31" s="47" t="s">
        <v>23</v>
      </c>
    </row>
    <row r="32" spans="1:7" s="9" customFormat="1" ht="12" x14ac:dyDescent="0.2">
      <c r="A32" s="42" t="s">
        <v>36</v>
      </c>
      <c r="B32" s="92">
        <v>184.218897</v>
      </c>
      <c r="C32" s="92">
        <v>179.768978</v>
      </c>
      <c r="D32" s="92">
        <v>222.94026400000001</v>
      </c>
      <c r="E32" s="92">
        <v>586.92813899999999</v>
      </c>
      <c r="F32" s="92">
        <v>574.55808100000002</v>
      </c>
      <c r="G32" s="93">
        <f>IF(AND(F32&gt;0,E32&gt;0),(E32/F32%)-100,"x  ")</f>
        <v>2.1529691094885095</v>
      </c>
    </row>
    <row r="33" spans="1:7" s="9" customFormat="1" ht="12" x14ac:dyDescent="0.2">
      <c r="A33" s="48" t="s">
        <v>32</v>
      </c>
    </row>
    <row r="34" spans="1:7" s="9" customFormat="1" ht="12" x14ac:dyDescent="0.2">
      <c r="A34" s="48" t="s">
        <v>126</v>
      </c>
      <c r="B34" s="92">
        <v>18.171706</v>
      </c>
      <c r="C34" s="92">
        <v>14.926458</v>
      </c>
      <c r="D34" s="92">
        <v>15.405092</v>
      </c>
      <c r="E34" s="92">
        <v>48.503256</v>
      </c>
      <c r="F34" s="92">
        <v>54.885505000000002</v>
      </c>
      <c r="G34" s="93">
        <f>IF(AND(F34&gt;0,E34&gt;0),(E34/F34%)-100,"x  ")</f>
        <v>-11.628296031894038</v>
      </c>
    </row>
    <row r="35" spans="1:7" s="9" customFormat="1" ht="12" x14ac:dyDescent="0.2">
      <c r="A35" s="49" t="s">
        <v>37</v>
      </c>
      <c r="B35" s="92">
        <v>48.112254999999998</v>
      </c>
      <c r="C35" s="92">
        <v>67.511170000000007</v>
      </c>
      <c r="D35" s="92">
        <v>64.159968000000006</v>
      </c>
      <c r="E35" s="92">
        <v>179.78339299999999</v>
      </c>
      <c r="F35" s="92">
        <v>179.25832600000001</v>
      </c>
      <c r="G35" s="93">
        <f>IF(AND(F35&gt;0,E35&gt;0),(E35/F35%)-100,"x  ")</f>
        <v>0.29291080181123164</v>
      </c>
    </row>
    <row r="36" spans="1:7" s="9" customFormat="1" ht="12" x14ac:dyDescent="0.2">
      <c r="A36" s="49" t="s">
        <v>38</v>
      </c>
      <c r="B36" s="92">
        <v>52.694023999999999</v>
      </c>
      <c r="C36" s="92">
        <v>29.750679999999999</v>
      </c>
      <c r="D36" s="92">
        <v>75.915594999999996</v>
      </c>
      <c r="E36" s="92">
        <v>158.360299</v>
      </c>
      <c r="F36" s="92">
        <v>152.66375400000001</v>
      </c>
      <c r="G36" s="93">
        <f>IF(AND(F36&gt;0,E36&gt;0),(E36/F36%)-100,"x  ")</f>
        <v>3.7314325442305005</v>
      </c>
    </row>
    <row r="37" spans="1:7" s="9" customFormat="1" ht="12" x14ac:dyDescent="0.2">
      <c r="A37" s="47" t="s">
        <v>39</v>
      </c>
      <c r="B37" s="92">
        <v>1049.4459469999999</v>
      </c>
      <c r="C37" s="92">
        <v>1214.2086380000001</v>
      </c>
      <c r="D37" s="92">
        <v>1292.6713540000001</v>
      </c>
      <c r="E37" s="92">
        <v>3556.3259389999998</v>
      </c>
      <c r="F37" s="92">
        <v>3624.667758</v>
      </c>
      <c r="G37" s="93">
        <f>IF(AND(F37&gt;0,E37&gt;0),(E37/F37%)-100,"x  ")</f>
        <v>-1.8854643670213136</v>
      </c>
    </row>
    <row r="38" spans="1:7" s="9" customFormat="1" ht="12" x14ac:dyDescent="0.2">
      <c r="A38" s="48" t="s">
        <v>32</v>
      </c>
    </row>
    <row r="39" spans="1:7" s="9" customFormat="1" ht="12" x14ac:dyDescent="0.2">
      <c r="A39" s="48" t="s">
        <v>127</v>
      </c>
      <c r="B39" s="92">
        <v>4.6374019999999998</v>
      </c>
      <c r="C39" s="92">
        <v>3.563409</v>
      </c>
      <c r="D39" s="92">
        <v>2.4556490000000002</v>
      </c>
      <c r="E39" s="92">
        <v>10.656459999999999</v>
      </c>
      <c r="F39" s="92">
        <v>9.1794689999999992</v>
      </c>
      <c r="G39" s="93">
        <f t="shared" ref="G39:G50" si="0">IF(AND(F39&gt;0,E39&gt;0),(E39/F39%)-100,"x  ")</f>
        <v>16.090157284696957</v>
      </c>
    </row>
    <row r="40" spans="1:7" s="9" customFormat="1" ht="12" x14ac:dyDescent="0.2">
      <c r="A40" s="49" t="s">
        <v>40</v>
      </c>
      <c r="B40" s="92">
        <v>24.956997000000001</v>
      </c>
      <c r="C40" s="92">
        <v>23.979348000000002</v>
      </c>
      <c r="D40" s="92">
        <v>28.028621000000001</v>
      </c>
      <c r="E40" s="92">
        <v>76.964966000000004</v>
      </c>
      <c r="F40" s="92">
        <v>77.084540000000004</v>
      </c>
      <c r="G40" s="93">
        <f t="shared" si="0"/>
        <v>-0.15512059876078865</v>
      </c>
    </row>
    <row r="41" spans="1:7" s="9" customFormat="1" ht="12" x14ac:dyDescent="0.2">
      <c r="A41" s="49" t="s">
        <v>41</v>
      </c>
      <c r="B41" s="92">
        <v>31.797509000000002</v>
      </c>
      <c r="C41" s="92">
        <v>31.587254999999999</v>
      </c>
      <c r="D41" s="92">
        <v>31.557165000000001</v>
      </c>
      <c r="E41" s="92">
        <v>94.941929000000002</v>
      </c>
      <c r="F41" s="92">
        <v>103.300449</v>
      </c>
      <c r="G41" s="93">
        <f t="shared" si="0"/>
        <v>-8.0914653139600574</v>
      </c>
    </row>
    <row r="42" spans="1:7" s="9" customFormat="1" ht="12" x14ac:dyDescent="0.2">
      <c r="A42" s="49" t="s">
        <v>128</v>
      </c>
      <c r="B42" s="92">
        <v>140.94181900000001</v>
      </c>
      <c r="C42" s="92">
        <v>108.957695</v>
      </c>
      <c r="D42" s="92">
        <v>126.454803</v>
      </c>
      <c r="E42" s="92">
        <v>376.35431699999998</v>
      </c>
      <c r="F42" s="92">
        <v>413.20535999999998</v>
      </c>
      <c r="G42" s="93">
        <f t="shared" si="0"/>
        <v>-8.9183361513025829</v>
      </c>
    </row>
    <row r="43" spans="1:7" s="9" customFormat="1" ht="12" x14ac:dyDescent="0.2">
      <c r="A43" s="49" t="s">
        <v>42</v>
      </c>
      <c r="B43" s="92">
        <v>48.460112000000002</v>
      </c>
      <c r="C43" s="92">
        <v>43.295268</v>
      </c>
      <c r="D43" s="92">
        <v>46.102531999999997</v>
      </c>
      <c r="E43" s="92">
        <v>137.857912</v>
      </c>
      <c r="F43" s="92">
        <v>142.00752600000001</v>
      </c>
      <c r="G43" s="93">
        <f t="shared" si="0"/>
        <v>-2.922108508530755</v>
      </c>
    </row>
    <row r="44" spans="1:7" s="9" customFormat="1" ht="12" x14ac:dyDescent="0.2">
      <c r="A44" s="49" t="s">
        <v>43</v>
      </c>
      <c r="B44" s="92">
        <v>149.01600300000001</v>
      </c>
      <c r="C44" s="92">
        <v>172.676457</v>
      </c>
      <c r="D44" s="92">
        <v>265.06935499999997</v>
      </c>
      <c r="E44" s="92">
        <v>586.76181499999996</v>
      </c>
      <c r="F44" s="92">
        <v>616.98541999999998</v>
      </c>
      <c r="G44" s="93">
        <f t="shared" si="0"/>
        <v>-4.8985930656189538</v>
      </c>
    </row>
    <row r="45" spans="1:7" s="9" customFormat="1" ht="12" x14ac:dyDescent="0.2">
      <c r="A45" s="49" t="s">
        <v>130</v>
      </c>
      <c r="B45" s="92">
        <v>243.94961599999999</v>
      </c>
      <c r="C45" s="92">
        <v>246.31417400000001</v>
      </c>
      <c r="D45" s="92">
        <v>271.71972799999998</v>
      </c>
      <c r="E45" s="92">
        <v>761.983518</v>
      </c>
      <c r="F45" s="92">
        <v>837.10434499999997</v>
      </c>
      <c r="G45" s="93">
        <f t="shared" si="0"/>
        <v>-8.9738904652322589</v>
      </c>
    </row>
    <row r="46" spans="1:7" s="9" customFormat="1" ht="12" x14ac:dyDescent="0.2">
      <c r="A46" s="49" t="s">
        <v>131</v>
      </c>
      <c r="B46" s="92">
        <v>11.042837</v>
      </c>
      <c r="C46" s="92">
        <v>10.336587</v>
      </c>
      <c r="D46" s="92">
        <v>14.075951999999999</v>
      </c>
      <c r="E46" s="92">
        <v>35.455376000000001</v>
      </c>
      <c r="F46" s="92">
        <v>34.124783000000001</v>
      </c>
      <c r="G46" s="93">
        <f t="shared" si="0"/>
        <v>3.8991984212763953</v>
      </c>
    </row>
    <row r="47" spans="1:7" s="9" customFormat="1" ht="12" x14ac:dyDescent="0.2">
      <c r="A47" s="49" t="s">
        <v>132</v>
      </c>
      <c r="B47" s="92">
        <v>63.150238999999999</v>
      </c>
      <c r="C47" s="92">
        <v>78.736751999999996</v>
      </c>
      <c r="D47" s="92">
        <v>95.175826999999998</v>
      </c>
      <c r="E47" s="92">
        <v>237.06281799999999</v>
      </c>
      <c r="F47" s="92">
        <v>219.385693</v>
      </c>
      <c r="G47" s="93">
        <f t="shared" si="0"/>
        <v>8.0575559683374678</v>
      </c>
    </row>
    <row r="48" spans="1:7" s="9" customFormat="1" ht="12" x14ac:dyDescent="0.2">
      <c r="A48" s="49" t="s">
        <v>129</v>
      </c>
      <c r="B48" s="92">
        <v>49.797164000000002</v>
      </c>
      <c r="C48" s="92">
        <v>90.771905000000004</v>
      </c>
      <c r="D48" s="92">
        <v>51.815215999999999</v>
      </c>
      <c r="E48" s="92">
        <v>192.38428500000001</v>
      </c>
      <c r="F48" s="92">
        <v>158.802772</v>
      </c>
      <c r="G48" s="93">
        <f t="shared" si="0"/>
        <v>21.146679353934701</v>
      </c>
    </row>
    <row r="49" spans="1:34" s="9" customFormat="1" ht="12" x14ac:dyDescent="0.2">
      <c r="A49" s="49" t="s">
        <v>45</v>
      </c>
      <c r="B49" s="92">
        <v>67.679754000000003</v>
      </c>
      <c r="C49" s="92">
        <v>72.423310999999998</v>
      </c>
      <c r="D49" s="92">
        <v>64.441668000000007</v>
      </c>
      <c r="E49" s="92">
        <v>204.54473300000001</v>
      </c>
      <c r="F49" s="92">
        <v>191.31765999999999</v>
      </c>
      <c r="G49" s="93">
        <f t="shared" si="0"/>
        <v>6.9136706982512806</v>
      </c>
    </row>
    <row r="50" spans="1:34" s="9" customFormat="1" ht="12" x14ac:dyDescent="0.2">
      <c r="A50" s="49" t="s">
        <v>44</v>
      </c>
      <c r="B50" s="92">
        <v>4.9459999999999999E-3</v>
      </c>
      <c r="C50" s="92">
        <v>142.90451300000001</v>
      </c>
      <c r="D50" s="92">
        <v>70.132175000000004</v>
      </c>
      <c r="E50" s="92">
        <v>213.04163399999999</v>
      </c>
      <c r="F50" s="92">
        <v>154.90766500000001</v>
      </c>
      <c r="G50" s="93">
        <f t="shared" si="0"/>
        <v>37.528142329173932</v>
      </c>
    </row>
    <row r="51" spans="1:34" s="9" customFormat="1" ht="12" x14ac:dyDescent="0.2">
      <c r="A51" s="50"/>
    </row>
    <row r="52" spans="1:34" s="9" customFormat="1" ht="12" x14ac:dyDescent="0.2">
      <c r="A52" s="51" t="s">
        <v>167</v>
      </c>
      <c r="B52" s="92">
        <v>54.074840000000002</v>
      </c>
      <c r="C52" s="92">
        <v>49.410108000000001</v>
      </c>
      <c r="D52" s="92">
        <v>45.941716</v>
      </c>
      <c r="E52" s="92">
        <v>149.42666399999999</v>
      </c>
      <c r="F52" s="92">
        <v>99.387219999999999</v>
      </c>
      <c r="G52" s="93">
        <f>IF(AND(F52&gt;0,E52&gt;0),(E52/F52%)-100,"x  ")</f>
        <v>50.34796626769517</v>
      </c>
    </row>
    <row r="53" spans="1:34" x14ac:dyDescent="0.2">
      <c r="A53" s="45"/>
      <c r="B53" s="9"/>
      <c r="C53" s="9"/>
      <c r="D53" s="9"/>
      <c r="E53" s="9"/>
      <c r="F53" s="9"/>
      <c r="G53" s="9"/>
      <c r="AB53" s="9"/>
      <c r="AC53" s="9"/>
      <c r="AD53" s="9"/>
      <c r="AE53" s="9"/>
      <c r="AF53" s="9"/>
      <c r="AG53" s="9"/>
      <c r="AH53" s="9"/>
    </row>
    <row r="54" spans="1:34" x14ac:dyDescent="0.2">
      <c r="A54" s="52" t="s">
        <v>46</v>
      </c>
      <c r="B54" s="94">
        <v>1676.3177720000001</v>
      </c>
      <c r="C54" s="95">
        <v>1838.464917</v>
      </c>
      <c r="D54" s="95">
        <v>1898.715686</v>
      </c>
      <c r="E54" s="95">
        <v>5413.4983750000001</v>
      </c>
      <c r="F54" s="95">
        <v>5491.2866029999996</v>
      </c>
      <c r="G54" s="96">
        <f>IF(AND(F54&gt;0,E54&gt;0),(E54/F54%)-100,"x  ")</f>
        <v>-1.4165756337959579</v>
      </c>
      <c r="AB54" s="9"/>
      <c r="AC54" s="9"/>
      <c r="AD54" s="9"/>
      <c r="AE54" s="9"/>
      <c r="AF54" s="9"/>
      <c r="AG54" s="9"/>
      <c r="AH54" s="9"/>
    </row>
    <row r="55" spans="1:34" ht="7.5" customHeight="1" x14ac:dyDescent="0.2"/>
    <row r="56" spans="1:34" x14ac:dyDescent="0.2">
      <c r="A56" s="36" t="s">
        <v>159</v>
      </c>
    </row>
    <row r="57" spans="1:34" x14ac:dyDescent="0.2">
      <c r="A57" s="35" t="s">
        <v>118</v>
      </c>
      <c r="B57" s="35"/>
      <c r="C57" s="35"/>
      <c r="D57" s="35"/>
      <c r="E57" s="35"/>
      <c r="F57" s="35"/>
      <c r="G57" s="35"/>
    </row>
    <row r="58" spans="1:34" x14ac:dyDescent="0.2">
      <c r="A58" s="120" t="s">
        <v>119</v>
      </c>
      <c r="B58" s="120"/>
      <c r="C58" s="120"/>
      <c r="D58" s="120"/>
      <c r="E58" s="120"/>
      <c r="F58" s="120"/>
      <c r="G58" s="120"/>
    </row>
  </sheetData>
  <mergeCells count="7">
    <mergeCell ref="A58:G58"/>
    <mergeCell ref="A1:G1"/>
    <mergeCell ref="B4:D4"/>
    <mergeCell ref="B5:F5"/>
    <mergeCell ref="E3:G3"/>
    <mergeCell ref="G4:G5"/>
    <mergeCell ref="A3:A5"/>
  </mergeCells>
  <conditionalFormatting sqref="A6:G54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1/20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1" spans="1:7" x14ac:dyDescent="0.2">
      <c r="A1" s="139" t="s">
        <v>164</v>
      </c>
      <c r="B1" s="152"/>
      <c r="C1" s="152"/>
      <c r="D1" s="152"/>
      <c r="E1" s="152"/>
      <c r="F1" s="152"/>
      <c r="G1" s="152"/>
    </row>
    <row r="2" spans="1:7" ht="9.75" customHeight="1" x14ac:dyDescent="0.2">
      <c r="A2" s="70"/>
      <c r="B2" s="71"/>
      <c r="C2" s="71"/>
      <c r="D2" s="71"/>
      <c r="E2" s="71"/>
      <c r="F2" s="71"/>
      <c r="G2" s="71"/>
    </row>
    <row r="3" spans="1:7" x14ac:dyDescent="0.2">
      <c r="A3" s="134" t="s">
        <v>47</v>
      </c>
      <c r="B3" s="97" t="s">
        <v>99</v>
      </c>
      <c r="C3" s="97" t="s">
        <v>100</v>
      </c>
      <c r="D3" s="97" t="s">
        <v>101</v>
      </c>
      <c r="E3" s="135" t="s">
        <v>172</v>
      </c>
      <c r="F3" s="135"/>
      <c r="G3" s="136"/>
    </row>
    <row r="4" spans="1:7" ht="24" customHeight="1" x14ac:dyDescent="0.2">
      <c r="A4" s="134"/>
      <c r="B4" s="132" t="s">
        <v>174</v>
      </c>
      <c r="C4" s="133"/>
      <c r="D4" s="133"/>
      <c r="E4" s="98" t="s">
        <v>174</v>
      </c>
      <c r="F4" s="106" t="s">
        <v>186</v>
      </c>
      <c r="G4" s="137" t="s">
        <v>160</v>
      </c>
    </row>
    <row r="5" spans="1:7" ht="17.25" customHeight="1" x14ac:dyDescent="0.2">
      <c r="A5" s="134"/>
      <c r="B5" s="133" t="s">
        <v>114</v>
      </c>
      <c r="C5" s="133"/>
      <c r="D5" s="133"/>
      <c r="E5" s="133"/>
      <c r="F5" s="133"/>
      <c r="G5" s="138"/>
    </row>
    <row r="6" spans="1:7" ht="12" customHeight="1" x14ac:dyDescent="0.2">
      <c r="A6" s="73"/>
      <c r="B6" s="9"/>
      <c r="C6" s="9"/>
      <c r="D6" s="9"/>
      <c r="E6" s="9"/>
      <c r="F6" s="9"/>
      <c r="G6" s="9"/>
    </row>
    <row r="7" spans="1:7" ht="12.75" customHeight="1" x14ac:dyDescent="0.2">
      <c r="A7" s="61" t="s">
        <v>48</v>
      </c>
      <c r="B7" s="92">
        <v>1192.6136770000001</v>
      </c>
      <c r="C7" s="92">
        <v>1231.373916</v>
      </c>
      <c r="D7" s="92">
        <v>1282.8033150000001</v>
      </c>
      <c r="E7" s="92">
        <v>3706.7909079999999</v>
      </c>
      <c r="F7" s="92">
        <v>3888.1229320000002</v>
      </c>
      <c r="G7" s="93">
        <f>IF(AND(F7&gt;0,E7&gt;0),(E7/F7%)-100,"x  ")</f>
        <v>-4.6637420465182089</v>
      </c>
    </row>
    <row r="8" spans="1:7" ht="12.75" customHeight="1" x14ac:dyDescent="0.2">
      <c r="A8" s="54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54" t="s">
        <v>49</v>
      </c>
      <c r="B9" s="92">
        <v>1044.5761640000001</v>
      </c>
      <c r="C9" s="92">
        <v>961.31294800000001</v>
      </c>
      <c r="D9" s="92">
        <v>1001.3624</v>
      </c>
      <c r="E9" s="92">
        <v>3007.2515119999998</v>
      </c>
      <c r="F9" s="92">
        <v>3427.8047999999999</v>
      </c>
      <c r="G9" s="93">
        <f>IF(AND(F9&gt;0,E9&gt;0),(E9/F9%)-100,"x  ")</f>
        <v>-12.268880888433316</v>
      </c>
    </row>
    <row r="10" spans="1:7" ht="12.75" customHeight="1" x14ac:dyDescent="0.2">
      <c r="A10" s="55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5" t="s">
        <v>50</v>
      </c>
      <c r="B11" s="92">
        <f>SUM(B13:B30)</f>
        <v>600.09175400000015</v>
      </c>
      <c r="C11" s="92">
        <f>SUM(C13:C30)</f>
        <v>598.05688299999986</v>
      </c>
      <c r="D11" s="92">
        <f>SUM(D13:D30)</f>
        <v>637.67646200000001</v>
      </c>
      <c r="E11" s="92">
        <f>SUM(E13:E30)</f>
        <v>1835.8250990000001</v>
      </c>
      <c r="F11" s="92">
        <f>SUM(F13:F30)</f>
        <v>1998.9238449999998</v>
      </c>
      <c r="G11" s="93">
        <f>IF(AND(F11&gt;0,E11&gt;0),(E11/F11%)-100,"x  ")</f>
        <v>-8.1593276506239079</v>
      </c>
    </row>
    <row r="12" spans="1:7" ht="12.75" customHeight="1" x14ac:dyDescent="0.2">
      <c r="A12" s="56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57" t="s">
        <v>51</v>
      </c>
      <c r="B13" s="92">
        <v>102.486514</v>
      </c>
      <c r="C13" s="92">
        <v>110.618425</v>
      </c>
      <c r="D13" s="92">
        <v>90.178937000000005</v>
      </c>
      <c r="E13" s="92">
        <v>303.28387600000002</v>
      </c>
      <c r="F13" s="92">
        <v>312.24078600000001</v>
      </c>
      <c r="G13" s="93">
        <f t="shared" ref="G13:G31" si="0">IF(AND(F13&gt;0,E13&gt;0),(E13/F13%)-100,"x  ")</f>
        <v>-2.868590652343542</v>
      </c>
    </row>
    <row r="14" spans="1:7" ht="12.75" customHeight="1" x14ac:dyDescent="0.2">
      <c r="A14" s="57" t="s">
        <v>52</v>
      </c>
      <c r="B14" s="92">
        <v>82.804406</v>
      </c>
      <c r="C14" s="92">
        <v>93.155535</v>
      </c>
      <c r="D14" s="92">
        <v>86.200117000000006</v>
      </c>
      <c r="E14" s="92">
        <v>262.16005799999999</v>
      </c>
      <c r="F14" s="92">
        <v>239.734467</v>
      </c>
      <c r="G14" s="93">
        <f t="shared" si="0"/>
        <v>9.3543457812430546</v>
      </c>
    </row>
    <row r="15" spans="1:7" ht="12.75" customHeight="1" x14ac:dyDescent="0.2">
      <c r="A15" s="57" t="s">
        <v>53</v>
      </c>
      <c r="B15" s="92">
        <v>7.0597430000000001</v>
      </c>
      <c r="C15" s="92">
        <v>7.3447209999999998</v>
      </c>
      <c r="D15" s="92">
        <v>7.0724410000000004</v>
      </c>
      <c r="E15" s="92">
        <v>21.476904999999999</v>
      </c>
      <c r="F15" s="92">
        <v>23.517320999999999</v>
      </c>
      <c r="G15" s="93">
        <f t="shared" si="0"/>
        <v>-8.6762263439785556</v>
      </c>
    </row>
    <row r="16" spans="1:7" ht="12.75" customHeight="1" x14ac:dyDescent="0.2">
      <c r="A16" s="57" t="s">
        <v>54</v>
      </c>
      <c r="B16" s="92">
        <v>126.380775</v>
      </c>
      <c r="C16" s="92">
        <v>114.681067</v>
      </c>
      <c r="D16" s="92">
        <v>104.985049</v>
      </c>
      <c r="E16" s="92">
        <v>346.04689100000002</v>
      </c>
      <c r="F16" s="92">
        <v>391.44644499999998</v>
      </c>
      <c r="G16" s="93">
        <f t="shared" si="0"/>
        <v>-11.597896616483496</v>
      </c>
    </row>
    <row r="17" spans="1:7" ht="12.75" customHeight="1" x14ac:dyDescent="0.2">
      <c r="A17" s="57" t="s">
        <v>55</v>
      </c>
      <c r="B17" s="92">
        <v>87.051863999999995</v>
      </c>
      <c r="C17" s="92">
        <v>96.503372999999996</v>
      </c>
      <c r="D17" s="92">
        <v>168.33705900000001</v>
      </c>
      <c r="E17" s="92">
        <v>351.89229599999999</v>
      </c>
      <c r="F17" s="92">
        <v>490.37482299999999</v>
      </c>
      <c r="G17" s="93">
        <f t="shared" si="0"/>
        <v>-28.240138054559139</v>
      </c>
    </row>
    <row r="18" spans="1:7" ht="12.75" customHeight="1" x14ac:dyDescent="0.2">
      <c r="A18" s="57" t="s">
        <v>56</v>
      </c>
      <c r="B18" s="92">
        <v>6.0678239999999999</v>
      </c>
      <c r="C18" s="92">
        <v>7.9324969999999997</v>
      </c>
      <c r="D18" s="92">
        <v>6.9555160000000003</v>
      </c>
      <c r="E18" s="92">
        <v>20.955836999999999</v>
      </c>
      <c r="F18" s="92">
        <v>25.660433999999999</v>
      </c>
      <c r="G18" s="93">
        <f t="shared" si="0"/>
        <v>-18.334050780279085</v>
      </c>
    </row>
    <row r="19" spans="1:7" ht="12.75" customHeight="1" x14ac:dyDescent="0.2">
      <c r="A19" s="57" t="s">
        <v>57</v>
      </c>
      <c r="B19" s="92">
        <v>17.955041999999999</v>
      </c>
      <c r="C19" s="92">
        <v>12.868134</v>
      </c>
      <c r="D19" s="92">
        <v>16.453088999999999</v>
      </c>
      <c r="E19" s="92">
        <v>47.276265000000002</v>
      </c>
      <c r="F19" s="92">
        <v>36.408990000000003</v>
      </c>
      <c r="G19" s="93">
        <f t="shared" si="0"/>
        <v>29.847779353395964</v>
      </c>
    </row>
    <row r="20" spans="1:7" ht="12.75" customHeight="1" x14ac:dyDescent="0.2">
      <c r="A20" s="57" t="s">
        <v>58</v>
      </c>
      <c r="B20" s="92">
        <v>12.089938</v>
      </c>
      <c r="C20" s="92">
        <v>11.269736</v>
      </c>
      <c r="D20" s="92">
        <v>8.9253079999999994</v>
      </c>
      <c r="E20" s="92">
        <v>32.284981999999999</v>
      </c>
      <c r="F20" s="92">
        <v>35.106563999999999</v>
      </c>
      <c r="G20" s="93">
        <f t="shared" si="0"/>
        <v>-8.0371921330723239</v>
      </c>
    </row>
    <row r="21" spans="1:7" ht="12.75" customHeight="1" x14ac:dyDescent="0.2">
      <c r="A21" s="57" t="s">
        <v>59</v>
      </c>
      <c r="B21" s="92">
        <v>58.834057000000001</v>
      </c>
      <c r="C21" s="92">
        <v>52.668537000000001</v>
      </c>
      <c r="D21" s="92">
        <v>52.835061000000003</v>
      </c>
      <c r="E21" s="92">
        <v>164.33765500000001</v>
      </c>
      <c r="F21" s="92">
        <v>156.60196500000001</v>
      </c>
      <c r="G21" s="93">
        <f t="shared" si="0"/>
        <v>4.9397145176307333</v>
      </c>
    </row>
    <row r="22" spans="1:7" ht="12.75" customHeight="1" x14ac:dyDescent="0.2">
      <c r="A22" s="57" t="s">
        <v>60</v>
      </c>
      <c r="B22" s="92">
        <v>24.960905</v>
      </c>
      <c r="C22" s="92">
        <v>18.642289999999999</v>
      </c>
      <c r="D22" s="92">
        <v>24.999690999999999</v>
      </c>
      <c r="E22" s="92">
        <v>68.602885999999998</v>
      </c>
      <c r="F22" s="92">
        <v>63.991712</v>
      </c>
      <c r="G22" s="93">
        <f t="shared" si="0"/>
        <v>7.205892538083674</v>
      </c>
    </row>
    <row r="23" spans="1:7" ht="12.75" customHeight="1" x14ac:dyDescent="0.2">
      <c r="A23" s="57" t="s">
        <v>61</v>
      </c>
      <c r="B23" s="92">
        <v>45.046191</v>
      </c>
      <c r="C23" s="92">
        <v>44.7151</v>
      </c>
      <c r="D23" s="92">
        <v>44.474234000000003</v>
      </c>
      <c r="E23" s="92">
        <v>134.235525</v>
      </c>
      <c r="F23" s="92">
        <v>141.72088299999999</v>
      </c>
      <c r="G23" s="93">
        <f t="shared" si="0"/>
        <v>-5.2817607691591917</v>
      </c>
    </row>
    <row r="24" spans="1:7" ht="12.75" customHeight="1" x14ac:dyDescent="0.2">
      <c r="A24" s="57" t="s">
        <v>70</v>
      </c>
      <c r="B24" s="92">
        <v>6.1870039999999999</v>
      </c>
      <c r="C24" s="92">
        <v>3.7429480000000002</v>
      </c>
      <c r="D24" s="92">
        <v>4.0753259999999996</v>
      </c>
      <c r="E24" s="92">
        <v>14.005278000000001</v>
      </c>
      <c r="F24" s="92">
        <v>12.583071</v>
      </c>
      <c r="G24" s="93">
        <f t="shared" si="0"/>
        <v>11.30254291659007</v>
      </c>
    </row>
    <row r="25" spans="1:7" ht="12.75" customHeight="1" x14ac:dyDescent="0.2">
      <c r="A25" s="57" t="s">
        <v>71</v>
      </c>
      <c r="B25" s="92">
        <v>1.4889730000000001</v>
      </c>
      <c r="C25" s="92">
        <v>2.9130609999999999</v>
      </c>
      <c r="D25" s="92">
        <v>3.3216109999999999</v>
      </c>
      <c r="E25" s="92">
        <v>7.7236450000000003</v>
      </c>
      <c r="F25" s="92">
        <v>7.6824279999999998</v>
      </c>
      <c r="G25" s="93">
        <f t="shared" si="0"/>
        <v>0.53651007207618306</v>
      </c>
    </row>
    <row r="26" spans="1:7" ht="12.75" customHeight="1" x14ac:dyDescent="0.2">
      <c r="A26" s="57" t="s">
        <v>72</v>
      </c>
      <c r="B26" s="92">
        <v>4.5851629999999997</v>
      </c>
      <c r="C26" s="92">
        <v>4.6494859999999996</v>
      </c>
      <c r="D26" s="92">
        <v>3.9402050000000002</v>
      </c>
      <c r="E26" s="92">
        <v>13.174854</v>
      </c>
      <c r="F26" s="92">
        <v>15.530544000000001</v>
      </c>
      <c r="G26" s="93">
        <f t="shared" si="0"/>
        <v>-15.16811001597884</v>
      </c>
    </row>
    <row r="27" spans="1:7" ht="12.75" customHeight="1" x14ac:dyDescent="0.2">
      <c r="A27" s="57" t="s">
        <v>64</v>
      </c>
      <c r="B27" s="92">
        <v>5.187157</v>
      </c>
      <c r="C27" s="92">
        <v>5.3150329999999997</v>
      </c>
      <c r="D27" s="92">
        <v>4.3855310000000003</v>
      </c>
      <c r="E27" s="92">
        <v>14.887721000000001</v>
      </c>
      <c r="F27" s="92">
        <v>13.820349999999999</v>
      </c>
      <c r="G27" s="93">
        <f t="shared" si="0"/>
        <v>7.7231835662627901</v>
      </c>
    </row>
    <row r="28" spans="1:7" ht="12.75" customHeight="1" x14ac:dyDescent="0.2">
      <c r="A28" s="57" t="s">
        <v>65</v>
      </c>
      <c r="B28" s="92">
        <v>9.2954620000000006</v>
      </c>
      <c r="C28" s="92">
        <v>9.2502300000000002</v>
      </c>
      <c r="D28" s="92">
        <v>8.6198149999999991</v>
      </c>
      <c r="E28" s="92">
        <v>27.165507000000002</v>
      </c>
      <c r="F28" s="92">
        <v>26.275824</v>
      </c>
      <c r="G28" s="93">
        <f t="shared" si="0"/>
        <v>3.3859375827757248</v>
      </c>
    </row>
    <row r="29" spans="1:7" ht="12.75" customHeight="1" x14ac:dyDescent="0.2">
      <c r="A29" s="57" t="s">
        <v>62</v>
      </c>
      <c r="B29" s="92">
        <v>0.91983000000000004</v>
      </c>
      <c r="C29" s="92">
        <v>0.62600999999999996</v>
      </c>
      <c r="D29" s="92">
        <v>0.59627399999999997</v>
      </c>
      <c r="E29" s="92">
        <v>2.1421139999999999</v>
      </c>
      <c r="F29" s="92">
        <v>1.222669</v>
      </c>
      <c r="G29" s="93">
        <f t="shared" si="0"/>
        <v>75.199829226061979</v>
      </c>
    </row>
    <row r="30" spans="1:7" ht="12.75" customHeight="1" x14ac:dyDescent="0.2">
      <c r="A30" s="57" t="s">
        <v>63</v>
      </c>
      <c r="B30" s="92">
        <v>1.690906</v>
      </c>
      <c r="C30" s="92">
        <v>1.1607000000000001</v>
      </c>
      <c r="D30" s="92">
        <v>1.3211980000000001</v>
      </c>
      <c r="E30" s="92">
        <v>4.1728040000000002</v>
      </c>
      <c r="F30" s="92">
        <v>5.004569</v>
      </c>
      <c r="G30" s="93">
        <f t="shared" si="0"/>
        <v>-16.620112541159884</v>
      </c>
    </row>
    <row r="31" spans="1:7" ht="12.75" customHeight="1" x14ac:dyDescent="0.2">
      <c r="A31" s="58" t="s">
        <v>66</v>
      </c>
      <c r="B31" s="92">
        <f>B9-B11</f>
        <v>444.48440999999991</v>
      </c>
      <c r="C31" s="92">
        <f>C9-C11</f>
        <v>363.25606500000015</v>
      </c>
      <c r="D31" s="92">
        <f>D9-D11</f>
        <v>363.68593799999996</v>
      </c>
      <c r="E31" s="92">
        <f>E9-E11</f>
        <v>1171.4264129999997</v>
      </c>
      <c r="F31" s="92">
        <f>F9-F11</f>
        <v>1428.8809550000001</v>
      </c>
      <c r="G31" s="93">
        <f t="shared" si="0"/>
        <v>-18.017914025594976</v>
      </c>
    </row>
    <row r="32" spans="1:7" ht="12.75" customHeight="1" x14ac:dyDescent="0.2">
      <c r="A32" s="56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57" t="s">
        <v>184</v>
      </c>
      <c r="B33" s="92">
        <v>95.033766</v>
      </c>
      <c r="C33" s="104">
        <v>0</v>
      </c>
      <c r="D33" s="104">
        <v>0</v>
      </c>
      <c r="E33" s="92">
        <v>95.033766</v>
      </c>
      <c r="F33" s="92">
        <v>356.57306499999999</v>
      </c>
      <c r="G33" s="105" t="s">
        <v>185</v>
      </c>
    </row>
    <row r="34" spans="1:7" ht="12.75" customHeight="1" x14ac:dyDescent="0.2">
      <c r="A34" s="57" t="s">
        <v>67</v>
      </c>
      <c r="B34" s="92">
        <v>125.33476400000001</v>
      </c>
      <c r="C34" s="92">
        <v>138.92876999999999</v>
      </c>
      <c r="D34" s="92">
        <v>134.11608899999999</v>
      </c>
      <c r="E34" s="92">
        <v>398.37962299999998</v>
      </c>
      <c r="F34" s="92">
        <v>429.87899700000003</v>
      </c>
      <c r="G34" s="93">
        <f t="shared" ref="G34:G42" si="1">IF(AND(F34&gt;0,E34&gt;0),(E34/F34%)-100,"x  ")</f>
        <v>-7.3274977888719803</v>
      </c>
    </row>
    <row r="35" spans="1:7" ht="12.75" customHeight="1" x14ac:dyDescent="0.2">
      <c r="A35" s="57" t="s">
        <v>68</v>
      </c>
      <c r="B35" s="92">
        <v>99.654991999999993</v>
      </c>
      <c r="C35" s="92">
        <v>82.389689000000004</v>
      </c>
      <c r="D35" s="92">
        <v>91.075710000000001</v>
      </c>
      <c r="E35" s="92">
        <v>273.12039099999998</v>
      </c>
      <c r="F35" s="92">
        <v>258.87230399999999</v>
      </c>
      <c r="G35" s="93">
        <f t="shared" si="1"/>
        <v>5.5039055085630224</v>
      </c>
    </row>
    <row r="36" spans="1:7" ht="12.75" customHeight="1" x14ac:dyDescent="0.2">
      <c r="A36" s="57" t="s">
        <v>69</v>
      </c>
      <c r="B36" s="92">
        <v>44.486871999999998</v>
      </c>
      <c r="C36" s="92">
        <v>41.518324</v>
      </c>
      <c r="D36" s="92">
        <v>46.687513000000003</v>
      </c>
      <c r="E36" s="92">
        <v>132.69270900000001</v>
      </c>
      <c r="F36" s="92">
        <v>145.953261</v>
      </c>
      <c r="G36" s="93">
        <f t="shared" si="1"/>
        <v>-9.0854783984579655</v>
      </c>
    </row>
    <row r="37" spans="1:7" ht="12.75" customHeight="1" x14ac:dyDescent="0.2">
      <c r="A37" s="57" t="s">
        <v>73</v>
      </c>
      <c r="B37" s="92">
        <v>31.498602999999999</v>
      </c>
      <c r="C37" s="92">
        <v>34.192211999999998</v>
      </c>
      <c r="D37" s="92">
        <v>37.828507000000002</v>
      </c>
      <c r="E37" s="92">
        <v>103.519322</v>
      </c>
      <c r="F37" s="92">
        <v>101.67685899999999</v>
      </c>
      <c r="G37" s="93">
        <f t="shared" si="1"/>
        <v>1.8120770233470864</v>
      </c>
    </row>
    <row r="38" spans="1:7" ht="12.75" customHeight="1" x14ac:dyDescent="0.2">
      <c r="A38" s="57" t="s">
        <v>158</v>
      </c>
      <c r="B38" s="92">
        <v>3.944172</v>
      </c>
      <c r="C38" s="92">
        <v>14.868312</v>
      </c>
      <c r="D38" s="92">
        <v>7.3107350000000002</v>
      </c>
      <c r="E38" s="92">
        <v>26.123218999999999</v>
      </c>
      <c r="F38" s="92">
        <v>17.686563</v>
      </c>
      <c r="G38" s="93">
        <f t="shared" si="1"/>
        <v>47.700935450262449</v>
      </c>
    </row>
    <row r="39" spans="1:7" ht="12.75" customHeight="1" x14ac:dyDescent="0.2">
      <c r="A39" s="57" t="s">
        <v>74</v>
      </c>
      <c r="B39" s="92">
        <v>27.735704999999999</v>
      </c>
      <c r="C39" s="92">
        <v>32.374986</v>
      </c>
      <c r="D39" s="92">
        <v>30.033431</v>
      </c>
      <c r="E39" s="92">
        <v>90.144121999999996</v>
      </c>
      <c r="F39" s="92">
        <v>71.337740999999994</v>
      </c>
      <c r="G39" s="93">
        <f t="shared" si="1"/>
        <v>26.362456585217629</v>
      </c>
    </row>
    <row r="40" spans="1:7" ht="12.75" customHeight="1" x14ac:dyDescent="0.2">
      <c r="A40" s="57" t="s">
        <v>75</v>
      </c>
      <c r="B40" s="92">
        <v>11.125120000000001</v>
      </c>
      <c r="C40" s="92">
        <v>12.700079000000001</v>
      </c>
      <c r="D40" s="92">
        <v>11.229566999999999</v>
      </c>
      <c r="E40" s="92">
        <v>35.054766000000001</v>
      </c>
      <c r="F40" s="92">
        <v>32.696294000000002</v>
      </c>
      <c r="G40" s="93">
        <f t="shared" si="1"/>
        <v>7.2132701033334143</v>
      </c>
    </row>
    <row r="41" spans="1:7" ht="12.75" customHeight="1" x14ac:dyDescent="0.2">
      <c r="A41" s="57" t="s">
        <v>76</v>
      </c>
      <c r="B41" s="92">
        <v>5.6704160000000003</v>
      </c>
      <c r="C41" s="92">
        <v>6.2836930000000004</v>
      </c>
      <c r="D41" s="92">
        <v>5.4043859999999997</v>
      </c>
      <c r="E41" s="92">
        <v>17.358495000000001</v>
      </c>
      <c r="F41" s="92">
        <v>14.205871</v>
      </c>
      <c r="G41" s="93">
        <f t="shared" si="1"/>
        <v>22.192402000553159</v>
      </c>
    </row>
    <row r="42" spans="1:7" ht="12.75" customHeight="1" x14ac:dyDescent="0.2">
      <c r="A42" s="60" t="s">
        <v>77</v>
      </c>
      <c r="B42" s="92">
        <f>B7-B9</f>
        <v>148.03751299999999</v>
      </c>
      <c r="C42" s="92">
        <f>C7-C9</f>
        <v>270.060968</v>
      </c>
      <c r="D42" s="92">
        <f>D7-D9</f>
        <v>281.44091500000013</v>
      </c>
      <c r="E42" s="92">
        <f>E7-E9</f>
        <v>699.53939600000012</v>
      </c>
      <c r="F42" s="92">
        <f>F7-F9</f>
        <v>460.31813200000033</v>
      </c>
      <c r="G42" s="93">
        <f t="shared" si="1"/>
        <v>51.968681520457579</v>
      </c>
    </row>
    <row r="43" spans="1:7" ht="12.75" customHeight="1" x14ac:dyDescent="0.2">
      <c r="A43" s="58" t="s">
        <v>32</v>
      </c>
      <c r="B43" s="9"/>
      <c r="C43" s="9"/>
      <c r="D43" s="9"/>
      <c r="E43" s="9"/>
      <c r="F43" s="9"/>
      <c r="G43" s="9"/>
    </row>
    <row r="44" spans="1:7" ht="12.75" customHeight="1" x14ac:dyDescent="0.2">
      <c r="A44" s="58" t="s">
        <v>78</v>
      </c>
      <c r="B44" s="92">
        <v>22.106881000000001</v>
      </c>
      <c r="C44" s="92">
        <v>18.435559999999999</v>
      </c>
      <c r="D44" s="92">
        <v>17.588905</v>
      </c>
      <c r="E44" s="92">
        <v>58.131346000000001</v>
      </c>
      <c r="F44" s="92">
        <v>59.670161</v>
      </c>
      <c r="G44" s="93">
        <f>IF(AND(F44&gt;0,E44&gt;0),(E44/F44%)-100,"x  ")</f>
        <v>-2.5788685235825</v>
      </c>
    </row>
    <row r="45" spans="1:7" ht="12.75" customHeight="1" x14ac:dyDescent="0.2">
      <c r="A45" s="58" t="s">
        <v>79</v>
      </c>
      <c r="B45" s="92">
        <v>27.354331999999999</v>
      </c>
      <c r="C45" s="92">
        <v>26.722342999999999</v>
      </c>
      <c r="D45" s="92">
        <v>29.263135999999999</v>
      </c>
      <c r="E45" s="92">
        <v>83.339810999999997</v>
      </c>
      <c r="F45" s="92">
        <v>75.458814000000004</v>
      </c>
      <c r="G45" s="93">
        <f>IF(AND(F45&gt;0,E45&gt;0),(E45/F45%)-100,"x  ")</f>
        <v>10.444103984989738</v>
      </c>
    </row>
    <row r="46" spans="1:7" ht="12.75" customHeight="1" x14ac:dyDescent="0.2">
      <c r="A46" s="58" t="s">
        <v>80</v>
      </c>
      <c r="B46" s="92">
        <v>41.665939000000002</v>
      </c>
      <c r="C46" s="92">
        <v>42.051034000000001</v>
      </c>
      <c r="D46" s="92">
        <v>49.287419</v>
      </c>
      <c r="E46" s="92">
        <v>133.004392</v>
      </c>
      <c r="F46" s="92">
        <v>150.56479300000001</v>
      </c>
      <c r="G46" s="93">
        <f>IF(AND(F46&gt;0,E46&gt;0),(E46/F46%)-100,"x  ")</f>
        <v>-11.663019388603033</v>
      </c>
    </row>
    <row r="47" spans="1:7" ht="12.75" customHeight="1" x14ac:dyDescent="0.2">
      <c r="A47" s="58" t="s">
        <v>81</v>
      </c>
      <c r="B47" s="92">
        <v>47.111457999999999</v>
      </c>
      <c r="C47" s="92">
        <v>73.570886000000002</v>
      </c>
      <c r="D47" s="92">
        <v>77.022985000000006</v>
      </c>
      <c r="E47" s="92">
        <v>197.70532900000001</v>
      </c>
      <c r="F47" s="92">
        <v>137.33070000000001</v>
      </c>
      <c r="G47" s="93">
        <f>IF(AND(F47&gt;0,E47&gt;0),(E47/F47%)-100,"x  ")</f>
        <v>43.962951474069513</v>
      </c>
    </row>
    <row r="48" spans="1:7" ht="12.75" customHeight="1" x14ac:dyDescent="0.2">
      <c r="A48" s="58" t="s">
        <v>184</v>
      </c>
      <c r="B48" s="104">
        <v>0</v>
      </c>
      <c r="C48" s="92">
        <v>95.457992000000004</v>
      </c>
      <c r="D48" s="92">
        <v>90.095449000000002</v>
      </c>
      <c r="E48" s="92">
        <v>185.55344099999999</v>
      </c>
      <c r="F48" s="104">
        <v>0</v>
      </c>
      <c r="G48" s="105" t="str">
        <f t="shared" ref="G48" si="2">IF(AND(F48&gt;0,E48&gt;0),(E48/F48%)-100,"x  ")</f>
        <v xml:space="preserve">x  </v>
      </c>
    </row>
    <row r="49" spans="1:7" ht="12.75" customHeight="1" x14ac:dyDescent="0.2">
      <c r="A49" s="59" t="s">
        <v>82</v>
      </c>
      <c r="B49" s="92">
        <v>31.358160999999999</v>
      </c>
      <c r="C49" s="92">
        <v>31.268602000000001</v>
      </c>
      <c r="D49" s="92">
        <v>28.644683000000001</v>
      </c>
      <c r="E49" s="92">
        <v>91.271445999999997</v>
      </c>
      <c r="F49" s="92">
        <v>103.301557</v>
      </c>
      <c r="G49" s="93">
        <f>IF(AND(F49&gt;0,E49&gt;0),(E49/F49%)-100,"x  ")</f>
        <v>-11.645624082897427</v>
      </c>
    </row>
    <row r="50" spans="1:7" ht="12.75" customHeight="1" x14ac:dyDescent="0.2">
      <c r="A50" s="60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60" t="s">
        <v>83</v>
      </c>
      <c r="B51" s="92">
        <v>4.1420389999999996</v>
      </c>
      <c r="C51" s="92">
        <v>7.0065140000000001</v>
      </c>
      <c r="D51" s="92">
        <v>4.0091900000000003</v>
      </c>
      <c r="E51" s="92">
        <v>15.157743</v>
      </c>
      <c r="F51" s="92">
        <v>16.581802</v>
      </c>
      <c r="G51" s="93">
        <f>IF(AND(F51&gt;0,E51&gt;0),(E51/F51%)-100,"x  ")</f>
        <v>-8.5880834905639318</v>
      </c>
    </row>
    <row r="52" spans="1:7" ht="12.75" customHeight="1" x14ac:dyDescent="0.2">
      <c r="A52" s="60" t="s">
        <v>133</v>
      </c>
      <c r="B52" s="92">
        <v>1.493676</v>
      </c>
      <c r="C52" s="92">
        <v>6.9307359999999996</v>
      </c>
      <c r="D52" s="92">
        <v>2.1412390000000001</v>
      </c>
      <c r="E52" s="92">
        <v>10.565651000000001</v>
      </c>
      <c r="F52" s="92">
        <v>7.6759950000000003</v>
      </c>
      <c r="G52" s="93">
        <f>IF(AND(F52&gt;0,E52&gt;0),(E52/F52%)-100,"x  ")</f>
        <v>37.645360634028549</v>
      </c>
    </row>
    <row r="53" spans="1:7" ht="12.75" customHeight="1" x14ac:dyDescent="0.2">
      <c r="A53" s="60" t="s">
        <v>84</v>
      </c>
      <c r="B53" s="92">
        <v>7.9035229999999999</v>
      </c>
      <c r="C53" s="92">
        <v>7.6646850000000004</v>
      </c>
      <c r="D53" s="92">
        <v>6.9453630000000004</v>
      </c>
      <c r="E53" s="92">
        <v>22.513570999999999</v>
      </c>
      <c r="F53" s="92">
        <v>25.021953</v>
      </c>
      <c r="G53" s="93">
        <f>IF(AND(F53&gt;0,E53&gt;0),(E53/F53%)-100,"x  ")</f>
        <v>-10.024725088405376</v>
      </c>
    </row>
    <row r="54" spans="1:7" ht="12.75" customHeight="1" x14ac:dyDescent="0.2">
      <c r="A54" s="61" t="s">
        <v>85</v>
      </c>
      <c r="B54" s="92">
        <v>197.847577</v>
      </c>
      <c r="C54" s="92">
        <v>312.546671</v>
      </c>
      <c r="D54" s="92">
        <v>289.756709</v>
      </c>
      <c r="E54" s="92">
        <v>800.15095699999995</v>
      </c>
      <c r="F54" s="92">
        <v>628.96291799999995</v>
      </c>
      <c r="G54" s="93">
        <f>IF(AND(F54&gt;0,E54&gt;0),(E54/F54%)-100,"x  ")</f>
        <v>27.217509029681779</v>
      </c>
    </row>
    <row r="55" spans="1:7" ht="12.75" customHeight="1" x14ac:dyDescent="0.2">
      <c r="A55" s="54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60" t="s">
        <v>86</v>
      </c>
      <c r="B56" s="92">
        <v>169.644599</v>
      </c>
      <c r="C56" s="92">
        <v>278.308201</v>
      </c>
      <c r="D56" s="92">
        <v>204.505133</v>
      </c>
      <c r="E56" s="92">
        <v>652.45793300000003</v>
      </c>
      <c r="F56" s="92">
        <v>538.230053</v>
      </c>
      <c r="G56" s="93">
        <f>IF(AND(F56&gt;0,E56&gt;0),(E56/F56%)-100,"x  ")</f>
        <v>21.222872889262462</v>
      </c>
    </row>
    <row r="57" spans="1:7" ht="12.75" customHeight="1" x14ac:dyDescent="0.2">
      <c r="A57" s="55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5" t="s">
        <v>87</v>
      </c>
      <c r="B58" s="92">
        <v>147.98045200000001</v>
      </c>
      <c r="C58" s="92">
        <v>114.751902</v>
      </c>
      <c r="D58" s="92">
        <v>177.88909899999999</v>
      </c>
      <c r="E58" s="92">
        <v>440.62145299999997</v>
      </c>
      <c r="F58" s="92">
        <v>482.93488400000001</v>
      </c>
      <c r="G58" s="93">
        <f>IF(AND(F58&gt;0,E58&gt;0),(E58/F58%)-100,"x  ")</f>
        <v>-8.7617259390191435</v>
      </c>
    </row>
    <row r="59" spans="1:7" ht="12.75" customHeight="1" x14ac:dyDescent="0.2">
      <c r="A59" s="55" t="s">
        <v>88</v>
      </c>
      <c r="B59" s="92">
        <v>13.798273999999999</v>
      </c>
      <c r="C59" s="92">
        <v>152.26333399999999</v>
      </c>
      <c r="D59" s="92">
        <v>17.620919000000001</v>
      </c>
      <c r="E59" s="92">
        <v>183.68252699999999</v>
      </c>
      <c r="F59" s="92">
        <v>32.266919999999999</v>
      </c>
      <c r="G59" s="105" t="s">
        <v>185</v>
      </c>
    </row>
    <row r="60" spans="1:7" ht="12.75" customHeight="1" x14ac:dyDescent="0.2">
      <c r="A60" s="54" t="s">
        <v>134</v>
      </c>
      <c r="B60" s="99">
        <v>25.615694000000001</v>
      </c>
      <c r="C60" s="92">
        <v>30.113674</v>
      </c>
      <c r="D60" s="92">
        <v>27.627448000000001</v>
      </c>
      <c r="E60" s="92">
        <v>83.356815999999995</v>
      </c>
      <c r="F60" s="92">
        <v>80.654843</v>
      </c>
      <c r="G60" s="93">
        <f>IF(AND(F60&gt;0,E60&gt;0),(E60/F60%)-100,"x  ")</f>
        <v>3.350044336457259</v>
      </c>
    </row>
    <row r="61" spans="1:7" ht="12.75" customHeight="1" x14ac:dyDescent="0.2">
      <c r="A61" s="55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5" t="s">
        <v>89</v>
      </c>
      <c r="B62" s="92">
        <v>14.089017</v>
      </c>
      <c r="C62" s="92">
        <v>17.427316000000001</v>
      </c>
      <c r="D62" s="92">
        <v>14.590308</v>
      </c>
      <c r="E62" s="92">
        <v>46.106641000000003</v>
      </c>
      <c r="F62" s="92">
        <v>42.960196000000003</v>
      </c>
      <c r="G62" s="93">
        <f>IF(AND(F62&gt;0,E62&gt;0),(E62/F62%)-100,"x  ")</f>
        <v>7.3240936796470777</v>
      </c>
    </row>
    <row r="63" spans="1:7" ht="12.75" customHeight="1" x14ac:dyDescent="0.2">
      <c r="A63" s="55"/>
      <c r="B63" s="9"/>
      <c r="C63" s="9"/>
      <c r="D63" s="9"/>
      <c r="E63" s="9"/>
      <c r="F63" s="9"/>
      <c r="G63" s="9"/>
    </row>
    <row r="64" spans="1:7" ht="12.75" customHeight="1" x14ac:dyDescent="0.2">
      <c r="A64" s="61" t="s">
        <v>90</v>
      </c>
      <c r="B64" s="92">
        <v>238.14725100000001</v>
      </c>
      <c r="C64" s="92">
        <v>247.40121099999999</v>
      </c>
      <c r="D64" s="92">
        <v>265.36412999999999</v>
      </c>
      <c r="E64" s="92">
        <v>750.91259200000002</v>
      </c>
      <c r="F64" s="92">
        <v>807.47310600000003</v>
      </c>
      <c r="G64" s="93">
        <f>IF(AND(F64&gt;0,E64&gt;0),(E64/F64%)-100,"x  ")</f>
        <v>-7.00463130966493</v>
      </c>
    </row>
    <row r="65" spans="1:7" ht="12.75" customHeight="1" x14ac:dyDescent="0.2">
      <c r="A65" s="54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60" t="s">
        <v>91</v>
      </c>
      <c r="B66" s="92">
        <v>41.39134</v>
      </c>
      <c r="C66" s="92">
        <v>37.849150999999999</v>
      </c>
      <c r="D66" s="92">
        <v>37.475588999999999</v>
      </c>
      <c r="E66" s="92">
        <v>116.71608000000001</v>
      </c>
      <c r="F66" s="92">
        <v>122.12429</v>
      </c>
      <c r="G66" s="93">
        <f t="shared" ref="G66:G71" si="3">IF(AND(F66&gt;0,E66&gt;0),(E66/F66%)-100,"x  ")</f>
        <v>-4.4284474448121642</v>
      </c>
    </row>
    <row r="67" spans="1:7" ht="12.75" customHeight="1" x14ac:dyDescent="0.2">
      <c r="A67" s="60" t="s">
        <v>92</v>
      </c>
      <c r="B67" s="92">
        <v>93.268231</v>
      </c>
      <c r="C67" s="92">
        <v>93.053735000000003</v>
      </c>
      <c r="D67" s="92">
        <v>113.659115</v>
      </c>
      <c r="E67" s="92">
        <v>299.98108100000002</v>
      </c>
      <c r="F67" s="92">
        <v>379.802751</v>
      </c>
      <c r="G67" s="93">
        <f t="shared" si="3"/>
        <v>-21.016611857032061</v>
      </c>
    </row>
    <row r="68" spans="1:7" ht="12.75" customHeight="1" x14ac:dyDescent="0.2">
      <c r="A68" s="60" t="s">
        <v>93</v>
      </c>
      <c r="B68" s="92">
        <v>14.073779</v>
      </c>
      <c r="C68" s="92">
        <v>24.177969000000001</v>
      </c>
      <c r="D68" s="92">
        <v>16.078524999999999</v>
      </c>
      <c r="E68" s="92">
        <v>54.330272999999998</v>
      </c>
      <c r="F68" s="92">
        <v>50.992483999999997</v>
      </c>
      <c r="G68" s="93">
        <f t="shared" si="3"/>
        <v>6.5456489626981238</v>
      </c>
    </row>
    <row r="69" spans="1:7" ht="12.75" customHeight="1" x14ac:dyDescent="0.2">
      <c r="A69" s="60" t="s">
        <v>94</v>
      </c>
      <c r="B69" s="92">
        <v>18.679694000000001</v>
      </c>
      <c r="C69" s="92">
        <v>18.054755</v>
      </c>
      <c r="D69" s="92">
        <v>26.316178000000001</v>
      </c>
      <c r="E69" s="92">
        <v>63.050626999999999</v>
      </c>
      <c r="F69" s="92">
        <v>61.184007000000001</v>
      </c>
      <c r="G69" s="93">
        <f t="shared" si="3"/>
        <v>3.0508299333843922</v>
      </c>
    </row>
    <row r="70" spans="1:7" ht="12.75" customHeight="1" x14ac:dyDescent="0.2">
      <c r="A70" s="62" t="s">
        <v>135</v>
      </c>
      <c r="B70" s="92">
        <v>17.836872</v>
      </c>
      <c r="C70" s="92">
        <v>16.699835</v>
      </c>
      <c r="D70" s="92">
        <v>10.833688</v>
      </c>
      <c r="E70" s="92">
        <v>45.370395000000002</v>
      </c>
      <c r="F70" s="92">
        <v>31.041602000000001</v>
      </c>
      <c r="G70" s="93">
        <f t="shared" si="3"/>
        <v>46.159966228547091</v>
      </c>
    </row>
    <row r="71" spans="1:7" ht="12.75" customHeight="1" x14ac:dyDescent="0.2">
      <c r="A71" s="63" t="s">
        <v>95</v>
      </c>
      <c r="B71" s="92">
        <v>10.390205999999999</v>
      </c>
      <c r="C71" s="92">
        <v>10.677828</v>
      </c>
      <c r="D71" s="92">
        <v>28.373934999999999</v>
      </c>
      <c r="E71" s="92">
        <v>49.441969</v>
      </c>
      <c r="F71" s="92">
        <v>34.995426000000002</v>
      </c>
      <c r="G71" s="93">
        <f t="shared" si="3"/>
        <v>41.281232010148983</v>
      </c>
    </row>
    <row r="72" spans="1:7" ht="12.75" customHeight="1" x14ac:dyDescent="0.2">
      <c r="A72" s="64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4" t="s">
        <v>116</v>
      </c>
      <c r="B73" s="92">
        <v>9.0720969999999994</v>
      </c>
      <c r="C73" s="92">
        <v>8.0229569999999999</v>
      </c>
      <c r="D73" s="92">
        <v>10.241604000000001</v>
      </c>
      <c r="E73" s="92">
        <v>27.336658</v>
      </c>
      <c r="F73" s="92">
        <v>30.006457999999999</v>
      </c>
      <c r="G73" s="93">
        <f>IF(AND(F73&gt;0,E73&gt;0),(E73/F73%)-100,"x  ")</f>
        <v>-8.8974180158151199</v>
      </c>
    </row>
    <row r="74" spans="1:7" ht="24" x14ac:dyDescent="0.2">
      <c r="A74" s="65" t="s">
        <v>111</v>
      </c>
      <c r="B74" s="92">
        <v>5.9608999999999996</v>
      </c>
      <c r="C74" s="92">
        <v>5.1966890000000001</v>
      </c>
      <c r="D74" s="92">
        <v>3.7729140000000001</v>
      </c>
      <c r="E74" s="92">
        <v>14.930503</v>
      </c>
      <c r="F74" s="92">
        <v>28.430664</v>
      </c>
      <c r="G74" s="93">
        <f>IF(AND(F74&gt;0,E74&gt;0),(E74/F74%)-100,"x  ")</f>
        <v>-47.484508275993839</v>
      </c>
    </row>
    <row r="75" spans="1:7" x14ac:dyDescent="0.2">
      <c r="A75" s="66" t="s">
        <v>46</v>
      </c>
      <c r="B75" s="100">
        <v>1676.3177720000001</v>
      </c>
      <c r="C75" s="95">
        <v>1838.464917</v>
      </c>
      <c r="D75" s="95">
        <v>1898.715686</v>
      </c>
      <c r="E75" s="95">
        <v>5413.4983750000001</v>
      </c>
      <c r="F75" s="95">
        <v>5491.2866029999996</v>
      </c>
      <c r="G75" s="96">
        <f>IF(AND(F75&gt;0,E75&gt;0),(E75/F75%)-100,"x  ")</f>
        <v>-1.4165756337959579</v>
      </c>
    </row>
    <row r="77" spans="1:7" x14ac:dyDescent="0.2">
      <c r="A77" s="36" t="s">
        <v>159</v>
      </c>
    </row>
    <row r="78" spans="1:7" x14ac:dyDescent="0.2">
      <c r="A78" s="120" t="s">
        <v>183</v>
      </c>
      <c r="B78" s="120"/>
      <c r="C78" s="120"/>
      <c r="D78" s="120"/>
      <c r="E78" s="120"/>
      <c r="F78" s="120"/>
      <c r="G78" s="120"/>
    </row>
    <row r="79" spans="1:7" x14ac:dyDescent="0.2">
      <c r="A79" s="35" t="s">
        <v>118</v>
      </c>
      <c r="B79" s="35"/>
      <c r="C79" s="35"/>
      <c r="D79" s="35"/>
      <c r="E79" s="35"/>
      <c r="F79" s="35"/>
      <c r="G79" s="35"/>
    </row>
    <row r="80" spans="1:7" x14ac:dyDescent="0.2">
      <c r="A80" s="120" t="s">
        <v>119</v>
      </c>
      <c r="B80" s="120"/>
      <c r="C80" s="120"/>
      <c r="D80" s="120"/>
      <c r="E80" s="120"/>
      <c r="F80" s="120"/>
      <c r="G80" s="120"/>
    </row>
  </sheetData>
  <mergeCells count="8">
    <mergeCell ref="A80:G80"/>
    <mergeCell ref="A1:G1"/>
    <mergeCell ref="B4:D4"/>
    <mergeCell ref="A3:A5"/>
    <mergeCell ref="B5:F5"/>
    <mergeCell ref="E3:G3"/>
    <mergeCell ref="G4:G5"/>
    <mergeCell ref="A78:G78"/>
  </mergeCells>
  <conditionalFormatting sqref="A7:G23 A25:G32 A49:G75 A34:G47 A33:B33 E33:G33">
    <cfRule type="expression" dxfId="7" priority="9">
      <formula>MOD(ROW(),2)=1</formula>
    </cfRule>
  </conditionalFormatting>
  <conditionalFormatting sqref="A24">
    <cfRule type="expression" dxfId="6" priority="7">
      <formula>MOD(ROW(),2)=1</formula>
    </cfRule>
  </conditionalFormatting>
  <conditionalFormatting sqref="B24:G24">
    <cfRule type="expression" dxfId="5" priority="6">
      <formula>MOD(ROW(),2)=1</formula>
    </cfRule>
  </conditionalFormatting>
  <conditionalFormatting sqref="B6:G6">
    <cfRule type="expression" dxfId="4" priority="5">
      <formula>MOD(ROW(),2)=1</formula>
    </cfRule>
  </conditionalFormatting>
  <conditionalFormatting sqref="A48 C48:E48 G48">
    <cfRule type="expression" dxfId="3" priority="4">
      <formula>MOD(ROW(),2)=1</formula>
    </cfRule>
  </conditionalFormatting>
  <conditionalFormatting sqref="C33:D33">
    <cfRule type="expression" dxfId="2" priority="3">
      <formula>MOD(ROW(),2)=1</formula>
    </cfRule>
  </conditionalFormatting>
  <conditionalFormatting sqref="B48">
    <cfRule type="expression" dxfId="1" priority="2">
      <formula>MOD(ROW(),2)=1</formula>
    </cfRule>
  </conditionalFormatting>
  <conditionalFormatting sqref="F4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1/20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21" t="s">
        <v>165</v>
      </c>
      <c r="B1" s="121"/>
      <c r="C1" s="121"/>
      <c r="D1" s="121"/>
      <c r="E1" s="121"/>
      <c r="F1" s="121"/>
      <c r="G1" s="121"/>
    </row>
    <row r="2" spans="1:7" x14ac:dyDescent="0.2">
      <c r="A2" s="121" t="s">
        <v>175</v>
      </c>
      <c r="B2" s="121"/>
      <c r="C2" s="121"/>
      <c r="D2" s="121"/>
      <c r="E2" s="121"/>
      <c r="F2" s="121"/>
      <c r="G2" s="121"/>
    </row>
    <row r="27" spans="1:7" x14ac:dyDescent="0.2">
      <c r="A27" s="121"/>
      <c r="B27" s="121"/>
      <c r="C27" s="121"/>
      <c r="D27" s="121"/>
      <c r="E27" s="121"/>
      <c r="F27" s="121"/>
      <c r="G27" s="121"/>
    </row>
    <row r="28" spans="1:7" x14ac:dyDescent="0.2">
      <c r="A28" s="139" t="s">
        <v>176</v>
      </c>
      <c r="B28" s="139"/>
      <c r="C28" s="139"/>
      <c r="D28" s="139"/>
      <c r="E28" s="139"/>
      <c r="F28" s="139"/>
      <c r="G28" s="139"/>
    </row>
  </sheetData>
  <mergeCells count="4">
    <mergeCell ref="A28:G28"/>
    <mergeCell ref="A27:G27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1/20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opLeftCell="A21" workbookViewId="0">
      <selection activeCell="A36" sqref="A36:D48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9" t="s">
        <v>166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0" t="s">
        <v>96</v>
      </c>
      <c r="B3" s="143" t="s">
        <v>97</v>
      </c>
      <c r="C3" s="144"/>
      <c r="D3" s="145"/>
      <c r="E3" s="145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1"/>
      <c r="B4" s="146" t="s">
        <v>177</v>
      </c>
      <c r="C4" s="147"/>
      <c r="D4" s="148"/>
      <c r="E4" s="148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1"/>
      <c r="B5" s="143"/>
      <c r="C5" s="149"/>
      <c r="D5" s="145"/>
      <c r="E5" s="14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2"/>
      <c r="B6" s="150"/>
      <c r="C6" s="145"/>
      <c r="D6" s="145"/>
      <c r="E6" s="14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101">
        <v>5398.5678900000003</v>
      </c>
      <c r="C9" s="102"/>
      <c r="D9" s="101">
        <v>5491.2866029999996</v>
      </c>
      <c r="E9" s="10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2020</v>
      </c>
      <c r="C10" s="20">
        <v>2020</v>
      </c>
      <c r="D10" s="12">
        <v>2019</v>
      </c>
      <c r="E10" s="12">
        <v>2019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178</v>
      </c>
      <c r="B11" s="83">
        <v>440.62145299999997</v>
      </c>
      <c r="C11" s="84">
        <f t="shared" ref="C11:C25" si="0">IF(B$9&gt;0,B11/B$9*100,0)</f>
        <v>8.1618210973355012</v>
      </c>
      <c r="D11" s="85">
        <v>482.93488400000001</v>
      </c>
      <c r="E11" s="84">
        <f t="shared" ref="E11:E25" si="1">IF(D$9&gt;0,D11/D$9*100,0)</f>
        <v>8.794567082624372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67</v>
      </c>
      <c r="B12" s="83">
        <v>398.37962299999998</v>
      </c>
      <c r="C12" s="86">
        <f t="shared" si="0"/>
        <v>7.3793574725240685</v>
      </c>
      <c r="D12" s="85">
        <v>429.87899700000003</v>
      </c>
      <c r="E12" s="84">
        <f t="shared" si="1"/>
        <v>7.8283839121627441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55</v>
      </c>
      <c r="B13" s="83">
        <v>351.89229599999999</v>
      </c>
      <c r="C13" s="86">
        <f t="shared" si="0"/>
        <v>6.5182526768224074</v>
      </c>
      <c r="D13" s="85">
        <v>490.37482299999999</v>
      </c>
      <c r="E13" s="84">
        <f t="shared" si="1"/>
        <v>8.9300533454600313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54</v>
      </c>
      <c r="B14" s="83">
        <v>346.04689100000002</v>
      </c>
      <c r="C14" s="86">
        <f t="shared" si="0"/>
        <v>6.4099757204312935</v>
      </c>
      <c r="D14" s="85">
        <v>391.44644499999998</v>
      </c>
      <c r="E14" s="84">
        <f t="shared" si="1"/>
        <v>7.1285014478418409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179</v>
      </c>
      <c r="B15" s="83">
        <v>303.28387600000002</v>
      </c>
      <c r="C15" s="86">
        <f t="shared" si="0"/>
        <v>5.6178579612157105</v>
      </c>
      <c r="D15" s="85">
        <v>312.24078600000001</v>
      </c>
      <c r="E15" s="84">
        <f t="shared" si="1"/>
        <v>5.6861134479744075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180</v>
      </c>
      <c r="B16" s="83">
        <v>286.00485400000002</v>
      </c>
      <c r="C16" s="86">
        <f t="shared" si="0"/>
        <v>5.2977911888406393</v>
      </c>
      <c r="D16" s="85">
        <v>261.33256499999999</v>
      </c>
      <c r="E16" s="84">
        <f t="shared" si="1"/>
        <v>4.7590407111009068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181</v>
      </c>
      <c r="B17" s="83">
        <v>280.58720699999998</v>
      </c>
      <c r="C17" s="86">
        <f t="shared" si="0"/>
        <v>5.197437778262338</v>
      </c>
      <c r="D17" s="85">
        <v>356.57306499999999</v>
      </c>
      <c r="E17" s="84">
        <f t="shared" si="1"/>
        <v>6.4934338849696349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68</v>
      </c>
      <c r="B18" s="83">
        <v>273.12039099999998</v>
      </c>
      <c r="C18" s="86">
        <f t="shared" si="0"/>
        <v>5.0591267270327869</v>
      </c>
      <c r="D18" s="85">
        <v>258.87230399999999</v>
      </c>
      <c r="E18" s="84">
        <f t="shared" si="1"/>
        <v>4.7142377135910714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52</v>
      </c>
      <c r="B19" s="83">
        <v>262.16005799999999</v>
      </c>
      <c r="C19" s="86">
        <f t="shared" si="0"/>
        <v>4.8561037545829588</v>
      </c>
      <c r="D19" s="85">
        <v>239.734467</v>
      </c>
      <c r="E19" s="84">
        <f t="shared" si="1"/>
        <v>4.3657249080575813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81</v>
      </c>
      <c r="B20" s="83">
        <v>197.70532900000001</v>
      </c>
      <c r="C20" s="86">
        <f t="shared" si="0"/>
        <v>3.6621810270501203</v>
      </c>
      <c r="D20" s="85">
        <v>137.33070000000001</v>
      </c>
      <c r="E20" s="84">
        <f t="shared" si="1"/>
        <v>2.500883853430151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88</v>
      </c>
      <c r="B21" s="83">
        <v>183.68252699999999</v>
      </c>
      <c r="C21" s="86">
        <f t="shared" si="0"/>
        <v>3.4024306212809337</v>
      </c>
      <c r="D21" s="85">
        <v>32.266919999999999</v>
      </c>
      <c r="E21" s="84">
        <f t="shared" si="1"/>
        <v>0.58760218383742591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59</v>
      </c>
      <c r="B22" s="83">
        <v>164.33765500000001</v>
      </c>
      <c r="C22" s="86">
        <f t="shared" si="0"/>
        <v>3.0440972189015114</v>
      </c>
      <c r="D22" s="85">
        <v>156.60196500000001</v>
      </c>
      <c r="E22" s="84">
        <f t="shared" si="1"/>
        <v>2.851826472041092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61</v>
      </c>
      <c r="B23" s="83">
        <v>134.235525</v>
      </c>
      <c r="C23" s="86">
        <f t="shared" si="0"/>
        <v>2.486502489829761</v>
      </c>
      <c r="D23" s="85">
        <v>141.72088299999999</v>
      </c>
      <c r="E23" s="84">
        <f t="shared" si="1"/>
        <v>2.5808320207248889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80</v>
      </c>
      <c r="B24" s="83">
        <v>133.004392</v>
      </c>
      <c r="C24" s="86">
        <f t="shared" si="0"/>
        <v>2.4636976826089332</v>
      </c>
      <c r="D24" s="85">
        <v>150.56479300000001</v>
      </c>
      <c r="E24" s="84">
        <f t="shared" si="1"/>
        <v>2.7418855340339268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69</v>
      </c>
      <c r="B25" s="83">
        <v>132.69270900000001</v>
      </c>
      <c r="C25" s="86">
        <f t="shared" si="0"/>
        <v>2.4579242440535465</v>
      </c>
      <c r="D25" s="85">
        <v>145.953261</v>
      </c>
      <c r="E25" s="84">
        <f t="shared" si="1"/>
        <v>2.657906453476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98</v>
      </c>
      <c r="B27" s="83">
        <f>B9-(SUM(B11:B25))</f>
        <v>1510.8131040000012</v>
      </c>
      <c r="C27" s="86">
        <f>IF(B$9&gt;0,B27/B$9*100,0)</f>
        <v>27.985442339227507</v>
      </c>
      <c r="D27" s="85">
        <f>D9-(SUM(D11:D25))</f>
        <v>1503.4597449999997</v>
      </c>
      <c r="E27" s="84">
        <f>IF(D$9&gt;0,D27/D$9*100,0)</f>
        <v>27.379007028673929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9" t="s">
        <v>182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8" t="s">
        <v>154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2020</v>
      </c>
      <c r="C36" s="6">
        <v>2019</v>
      </c>
      <c r="D36" s="6">
        <v>2018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99</v>
      </c>
      <c r="B37" s="103">
        <v>1670.3568780000001</v>
      </c>
      <c r="C37" s="103">
        <v>1666.1410470000001</v>
      </c>
      <c r="D37" s="103">
        <v>1727.683755</v>
      </c>
      <c r="E37" s="28"/>
      <c r="F37" s="28"/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100</v>
      </c>
      <c r="B38" s="103">
        <v>1833.2682400000001</v>
      </c>
      <c r="C38" s="103">
        <v>1727.369858</v>
      </c>
      <c r="D38" s="103">
        <v>1738.4728299999999</v>
      </c>
      <c r="E38" s="12"/>
      <c r="F38" s="28"/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101</v>
      </c>
      <c r="B39" s="103">
        <v>1894.9427720000001</v>
      </c>
      <c r="C39" s="103">
        <v>2097.7756979999999</v>
      </c>
      <c r="D39" s="103">
        <v>1781.435886</v>
      </c>
      <c r="E39" s="12"/>
      <c r="F39" s="28"/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102</v>
      </c>
      <c r="B40" s="103">
        <v>0</v>
      </c>
      <c r="C40" s="103">
        <v>1671.512221</v>
      </c>
      <c r="D40" s="103">
        <v>1739.572913</v>
      </c>
      <c r="E40" s="12"/>
      <c r="F40" s="28"/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103</v>
      </c>
      <c r="B41" s="103">
        <v>0</v>
      </c>
      <c r="C41" s="103">
        <v>1671.482872</v>
      </c>
      <c r="D41" s="103">
        <v>1715.3800309999999</v>
      </c>
      <c r="E41" s="12"/>
      <c r="F41" s="28"/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104</v>
      </c>
      <c r="B42" s="103">
        <v>0</v>
      </c>
      <c r="C42" s="103">
        <v>1665.7409849999999</v>
      </c>
      <c r="D42" s="103">
        <v>1780.701055</v>
      </c>
      <c r="E42" s="20"/>
      <c r="F42" s="28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105</v>
      </c>
      <c r="B43" s="103">
        <v>0</v>
      </c>
      <c r="C43" s="103">
        <v>1807.0374589999999</v>
      </c>
      <c r="D43" s="103">
        <v>1853.6482370000001</v>
      </c>
      <c r="E43" s="20"/>
      <c r="F43" s="28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106</v>
      </c>
      <c r="B44" s="103">
        <v>0</v>
      </c>
      <c r="C44" s="103">
        <v>1761.02043</v>
      </c>
      <c r="D44" s="103">
        <v>1865.9969679999999</v>
      </c>
      <c r="E44" s="20"/>
      <c r="F44" s="28"/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107</v>
      </c>
      <c r="B45" s="103">
        <v>0</v>
      </c>
      <c r="C45" s="103">
        <v>1622.190746</v>
      </c>
      <c r="D45" s="103">
        <v>1664.5809670000001</v>
      </c>
      <c r="E45" s="20"/>
      <c r="F45" s="28"/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108</v>
      </c>
      <c r="B46" s="103">
        <v>0</v>
      </c>
      <c r="C46" s="103">
        <v>1936.508329</v>
      </c>
      <c r="D46" s="103">
        <v>1952.3456269999999</v>
      </c>
      <c r="E46" s="20"/>
      <c r="F46" s="28"/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109</v>
      </c>
      <c r="B47" s="103">
        <v>0</v>
      </c>
      <c r="C47" s="103">
        <v>1711.9433300000001</v>
      </c>
      <c r="D47" s="103">
        <v>1868.4015340000001</v>
      </c>
      <c r="E47" s="28"/>
      <c r="F47" s="28"/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110</v>
      </c>
      <c r="B48" s="103">
        <v>0</v>
      </c>
      <c r="C48" s="103">
        <v>1586.9385239999999</v>
      </c>
      <c r="D48" s="103">
        <v>1633.5487390000001</v>
      </c>
      <c r="E48" s="30"/>
      <c r="F48" s="30"/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87" t="s">
        <v>168</v>
      </c>
      <c r="B49" s="88"/>
      <c r="C49" s="88"/>
      <c r="D49" s="89"/>
    </row>
    <row r="50" spans="1:4" x14ac:dyDescent="0.2">
      <c r="A50" s="6"/>
      <c r="B50" s="6">
        <v>2020</v>
      </c>
      <c r="C50" s="6">
        <v>2019</v>
      </c>
      <c r="D50" s="6">
        <v>2018</v>
      </c>
    </row>
    <row r="51" spans="1:4" x14ac:dyDescent="0.2">
      <c r="A51" s="6" t="s">
        <v>99</v>
      </c>
      <c r="B51" s="31">
        <f>IF(B37=0,#N/A,B37)</f>
        <v>1670.3568780000001</v>
      </c>
      <c r="C51" s="31">
        <f t="shared" ref="C51:D51" si="2">IF(C37=0,#N/A,C37)</f>
        <v>1666.1410470000001</v>
      </c>
      <c r="D51" s="31">
        <f t="shared" si="2"/>
        <v>1727.683755</v>
      </c>
    </row>
    <row r="52" spans="1:4" x14ac:dyDescent="0.2">
      <c r="A52" s="15" t="s">
        <v>100</v>
      </c>
      <c r="B52" s="31">
        <f t="shared" ref="B52:D62" si="3">IF(B38=0,#N/A,B38)</f>
        <v>1833.2682400000001</v>
      </c>
      <c r="C52" s="31">
        <f t="shared" si="3"/>
        <v>1727.369858</v>
      </c>
      <c r="D52" s="31">
        <f t="shared" si="3"/>
        <v>1738.4728299999999</v>
      </c>
    </row>
    <row r="53" spans="1:4" x14ac:dyDescent="0.2">
      <c r="A53" s="15" t="s">
        <v>101</v>
      </c>
      <c r="B53" s="31">
        <f t="shared" si="3"/>
        <v>1894.9427720000001</v>
      </c>
      <c r="C53" s="31">
        <f t="shared" si="3"/>
        <v>2097.7756979999999</v>
      </c>
      <c r="D53" s="31">
        <f t="shared" si="3"/>
        <v>1781.435886</v>
      </c>
    </row>
    <row r="54" spans="1:4" x14ac:dyDescent="0.2">
      <c r="A54" s="6" t="s">
        <v>102</v>
      </c>
      <c r="B54" s="31" t="e">
        <f t="shared" si="3"/>
        <v>#N/A</v>
      </c>
      <c r="C54" s="31">
        <f t="shared" si="3"/>
        <v>1671.512221</v>
      </c>
      <c r="D54" s="31">
        <f t="shared" si="3"/>
        <v>1739.572913</v>
      </c>
    </row>
    <row r="55" spans="1:4" x14ac:dyDescent="0.2">
      <c r="A55" s="15" t="s">
        <v>103</v>
      </c>
      <c r="B55" s="31" t="e">
        <f t="shared" si="3"/>
        <v>#N/A</v>
      </c>
      <c r="C55" s="31">
        <f t="shared" si="3"/>
        <v>1671.482872</v>
      </c>
      <c r="D55" s="31">
        <f t="shared" si="3"/>
        <v>1715.3800309999999</v>
      </c>
    </row>
    <row r="56" spans="1:4" x14ac:dyDescent="0.2">
      <c r="A56" s="15" t="s">
        <v>104</v>
      </c>
      <c r="B56" s="31" t="e">
        <f t="shared" si="3"/>
        <v>#N/A</v>
      </c>
      <c r="C56" s="31">
        <f t="shared" si="3"/>
        <v>1665.7409849999999</v>
      </c>
      <c r="D56" s="31">
        <f t="shared" si="3"/>
        <v>1780.701055</v>
      </c>
    </row>
    <row r="57" spans="1:4" x14ac:dyDescent="0.2">
      <c r="A57" s="6" t="s">
        <v>105</v>
      </c>
      <c r="B57" s="31" t="e">
        <f t="shared" si="3"/>
        <v>#N/A</v>
      </c>
      <c r="C57" s="31">
        <f t="shared" si="3"/>
        <v>1807.0374589999999</v>
      </c>
      <c r="D57" s="31">
        <f t="shared" si="3"/>
        <v>1853.6482370000001</v>
      </c>
    </row>
    <row r="58" spans="1:4" x14ac:dyDescent="0.2">
      <c r="A58" s="15" t="s">
        <v>106</v>
      </c>
      <c r="B58" s="31" t="e">
        <f t="shared" si="3"/>
        <v>#N/A</v>
      </c>
      <c r="C58" s="31">
        <f t="shared" si="3"/>
        <v>1761.02043</v>
      </c>
      <c r="D58" s="31">
        <f t="shared" si="3"/>
        <v>1865.9969679999999</v>
      </c>
    </row>
    <row r="59" spans="1:4" x14ac:dyDescent="0.2">
      <c r="A59" s="15" t="s">
        <v>107</v>
      </c>
      <c r="B59" s="31" t="e">
        <f t="shared" si="3"/>
        <v>#N/A</v>
      </c>
      <c r="C59" s="31">
        <f t="shared" si="3"/>
        <v>1622.190746</v>
      </c>
      <c r="D59" s="31">
        <f t="shared" si="3"/>
        <v>1664.5809670000001</v>
      </c>
    </row>
    <row r="60" spans="1:4" x14ac:dyDescent="0.2">
      <c r="A60" s="6" t="s">
        <v>108</v>
      </c>
      <c r="B60" s="31" t="e">
        <f t="shared" si="3"/>
        <v>#N/A</v>
      </c>
      <c r="C60" s="31">
        <f t="shared" si="3"/>
        <v>1936.508329</v>
      </c>
      <c r="D60" s="31">
        <f t="shared" si="3"/>
        <v>1952.3456269999999</v>
      </c>
    </row>
    <row r="61" spans="1:4" x14ac:dyDescent="0.2">
      <c r="A61" s="15" t="s">
        <v>109</v>
      </c>
      <c r="B61" s="31" t="e">
        <f t="shared" si="3"/>
        <v>#N/A</v>
      </c>
      <c r="C61" s="31">
        <f t="shared" si="3"/>
        <v>1711.9433300000001</v>
      </c>
      <c r="D61" s="31">
        <f t="shared" si="3"/>
        <v>1868.4015340000001</v>
      </c>
    </row>
    <row r="62" spans="1:4" x14ac:dyDescent="0.2">
      <c r="A62" s="15" t="s">
        <v>110</v>
      </c>
      <c r="B62" s="31" t="e">
        <f t="shared" si="3"/>
        <v>#N/A</v>
      </c>
      <c r="C62" s="31">
        <f t="shared" si="3"/>
        <v>1586.9385239999999</v>
      </c>
      <c r="D62" s="31">
        <f t="shared" si="3"/>
        <v>1633.5487390000001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1/20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2020-11-23T07:28:00Z</cp:lastPrinted>
  <dcterms:created xsi:type="dcterms:W3CDTF">2012-03-28T07:56:08Z</dcterms:created>
  <dcterms:modified xsi:type="dcterms:W3CDTF">2020-11-23T07:28:55Z</dcterms:modified>
  <cp:category>LIS-Bericht</cp:category>
</cp:coreProperties>
</file>