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<sst xmlns="http://schemas.openxmlformats.org/spreadsheetml/2006/main" count="221" uniqueCount="179">
  <si>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</si>
  <si>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</si>
  <si>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</si>
  <si>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</si>
  <si>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</si>
  <si>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</si>
  <si>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</si>
  <si>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</si>
  <si>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</si>
  <si>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</si>
  <si>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</si>
  <si>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</si>
  <si>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</si>
  <si>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</si>
  <si>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</si>
  <si>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</si>
  <si>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</si>
  <si>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</si>
  <si>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</si>
  <si>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</si>
  <si>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</si>
  <si>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</si>
  <si>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</si>
  <si>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</si>
  <si>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</si>
  <si>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</si>
  <si>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</si>
  <si>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</si>
  <si>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</si>
  <si>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</si>
  <si>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</si>
  <si>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</si>
  <si>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</si>
  <si>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</si>
  <si>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</si>
  <si>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</si>
  <si>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</si>
  <si>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</si>
  <si>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</si>
  <si>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</si>
  <si>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</si>
  <si>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</si>
  <si>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</si>
  <si>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</si>
  <si>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</si>
  <si>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</si>
  <si>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</si>
  <si>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</si>
  <si>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</si>
  <si>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</si>
  <si>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</si>
  <si>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</si>
  <si>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</si>
  <si>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</si>
  <si>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</si>
  <si>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</si>
  <si>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</si>
  <si>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</si>
  <si>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</si>
  <si>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</si>
  <si>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</si>
  <si>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</si>
  <si>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</si>
  <si>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</si>
  <si>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</si>
  <si>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</si>
  <si>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</si>
  <si>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</si>
  <si>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</si>
  <si>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</si>
  <si>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</si>
  <si>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</si>
  <si>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</si>
  <si>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</si>
  <si>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</si>
  <si>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</si>
  <si>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</si>
  <si>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</si>
  <si>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</si>
  <si>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</si>
  <si>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</si>
  <si>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</si>
  <si>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</si>
  <si>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</si>
  <si>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</si>
  <si>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</si>
  <si>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</si>
  <si>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</si>
  <si>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</si>
  <si>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</si>
  <si>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</si>
  <si>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</si>
  <si>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</si>
  <si>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</si>
  <si>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</si>
  <si>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</si>
  <si>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</si>
  <si>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</si>
  <si>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</si>
  <si>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</si>
  <si>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</si>
  <si>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</si>
  <si>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</si>
  <si>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</si>
  <si>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</si>
  <si>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</si>
  <si>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</si>
  <si>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</si>
  <si>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</si>
  <si>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</si>
  <si>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</si>
  <si>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</si>
  <si>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</si>
  <si>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</si>
  <si>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</si>
  <si>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</si>
  <si>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</si>
  <si>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</si>
  <si>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</si>
  <si>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</si>
  <si>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</si>
  <si>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</si>
  <si>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</si>
  <si>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</si>
  <si>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</si>
  <si>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</si>
  <si>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</si>
  <si>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</si>
  <si>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</si>
  <si>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</si>
  <si>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</si>
  <si>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</si>
  <si>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</si>
  <si>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</si>
  <si>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</si>
  <si>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</si>
  <si>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</si>
  <si>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</si>
  <si>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</si>
  <si>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</si>
  <si>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</si>
  <si>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</si>
  <si>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</si>
  <si>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</si>
  <si>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</si>
  <si>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</si>
  <si>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</si>
  <si>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</si>
  <si>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</si>
  <si>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</si>
  <si>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</si>
  <si>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</si>
  <si>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</si>
  <si>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</si>
  <si>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</si>
  <si>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</si>
  <si>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</si>
  <si>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</si>
  <si>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</si>
  <si>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</si>
  <si>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4/17 SH</t>
  </si>
  <si>
    <t>4. Quartal 2017</t>
  </si>
  <si>
    <t xml:space="preserve">© Statistisches Amt für Hamburg und Schleswig-Holstein, Hamburg 2019 
Auszugsweise Vervielfältigung und Verbreitung mit Quellenangabe gestattet.        </t>
  </si>
  <si>
    <t>Januar - Dezember</t>
  </si>
  <si>
    <r>
      <t>2017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</si>
  <si>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rFont val="Arial"/>
        <family val="2"/>
      </rPr>
      <t>a</t>
    </r>
  </si>
  <si>
    <r>
      <t>2017</t>
    </r>
    <r>
      <rPr>
        <vertAlign val="superscript"/>
        <sz val="9"/>
        <color theme="1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</si>
  <si>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</si>
  <si>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</si>
  <si>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Einfuhr des Landes Schleswig-Holstein 2015 bis 2017 im Monatsvergleich</t>
  </si>
  <si>
    <t>Januar - Dezember 2017</t>
  </si>
  <si>
    <t>China, Volksrepublik</t>
  </si>
  <si>
    <t>Verein.Staaten (USA)</t>
  </si>
  <si>
    <t>Vereinigt.Königreich</t>
  </si>
  <si>
    <t>Frankreich</t>
  </si>
  <si>
    <t xml:space="preserve">2. Einfuhr des Landes Schleswig-Holstein in 2015 bis 2017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</si>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</sst>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Schweden</c:v>
                </c:pt>
                <c:pt idx="4">
                  <c:v>Niederlande</c:v>
                </c:pt>
                <c:pt idx="5">
                  <c:v>Vereinigt.Königreich</c:v>
                </c:pt>
                <c:pt idx="6">
                  <c:v>Polen</c:v>
                </c:pt>
                <c:pt idx="7">
                  <c:v>Italien</c:v>
                </c:pt>
                <c:pt idx="8">
                  <c:v>Frankreich</c:v>
                </c:pt>
                <c:pt idx="9">
                  <c:v>Belgien</c:v>
                </c:pt>
                <c:pt idx="10">
                  <c:v>Norwegen</c:v>
                </c:pt>
                <c:pt idx="11">
                  <c:v>Schweiz</c:v>
                </c:pt>
                <c:pt idx="12">
                  <c:v>Finnland</c:v>
                </c:pt>
                <c:pt idx="13">
                  <c:v>Japan</c:v>
                </c:pt>
                <c:pt idx="14">
                  <c:v>Österreich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2930.6591100000001</c:v>
                </c:pt>
                <c:pt idx="1">
                  <c:v>2219.1214110000001</c:v>
                </c:pt>
                <c:pt idx="2">
                  <c:v>1438.030522</c:v>
                </c:pt>
                <c:pt idx="3">
                  <c:v>1351.1307650000001</c:v>
                </c:pt>
                <c:pt idx="4">
                  <c:v>1306.3493249999999</c:v>
                </c:pt>
                <c:pt idx="5">
                  <c:v>1117.3267169999999</c:v>
                </c:pt>
                <c:pt idx="6">
                  <c:v>1041.683391</c:v>
                </c:pt>
                <c:pt idx="7">
                  <c:v>819.93809899999997</c:v>
                </c:pt>
                <c:pt idx="8">
                  <c:v>772.73418300000003</c:v>
                </c:pt>
                <c:pt idx="9">
                  <c:v>697.98858900000005</c:v>
                </c:pt>
                <c:pt idx="10">
                  <c:v>541.65847499999995</c:v>
                </c:pt>
                <c:pt idx="11">
                  <c:v>507.05011300000001</c:v>
                </c:pt>
                <c:pt idx="12">
                  <c:v>475.00208199999997</c:v>
                </c:pt>
                <c:pt idx="13">
                  <c:v>445.93081100000001</c:v>
                </c:pt>
                <c:pt idx="14">
                  <c:v>372.410369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Schweden</c:v>
                </c:pt>
                <c:pt idx="4">
                  <c:v>Niederlande</c:v>
                </c:pt>
                <c:pt idx="5">
                  <c:v>Vereinigt.Königreich</c:v>
                </c:pt>
                <c:pt idx="6">
                  <c:v>Polen</c:v>
                </c:pt>
                <c:pt idx="7">
                  <c:v>Italien</c:v>
                </c:pt>
                <c:pt idx="8">
                  <c:v>Frankreich</c:v>
                </c:pt>
                <c:pt idx="9">
                  <c:v>Belgien</c:v>
                </c:pt>
                <c:pt idx="10">
                  <c:v>Norwegen</c:v>
                </c:pt>
                <c:pt idx="11">
                  <c:v>Schweiz</c:v>
                </c:pt>
                <c:pt idx="12">
                  <c:v>Finnland</c:v>
                </c:pt>
                <c:pt idx="13">
                  <c:v>Japan</c:v>
                </c:pt>
                <c:pt idx="14">
                  <c:v>Österreich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3397.0537880000002</c:v>
                </c:pt>
                <c:pt idx="1">
                  <c:v>2176.4424509999999</c:v>
                </c:pt>
                <c:pt idx="2">
                  <c:v>1366.3109979999999</c:v>
                </c:pt>
                <c:pt idx="3">
                  <c:v>1266.044396</c:v>
                </c:pt>
                <c:pt idx="4">
                  <c:v>1211.533062</c:v>
                </c:pt>
                <c:pt idx="5">
                  <c:v>1323.4880680000001</c:v>
                </c:pt>
                <c:pt idx="6">
                  <c:v>974.20805900000005</c:v>
                </c:pt>
                <c:pt idx="7">
                  <c:v>776.75631899999996</c:v>
                </c:pt>
                <c:pt idx="8">
                  <c:v>739.417281</c:v>
                </c:pt>
                <c:pt idx="9">
                  <c:v>708.12068399999998</c:v>
                </c:pt>
                <c:pt idx="10">
                  <c:v>540.31500200000005</c:v>
                </c:pt>
                <c:pt idx="11">
                  <c:v>558.02245100000005</c:v>
                </c:pt>
                <c:pt idx="12">
                  <c:v>490.66141599999997</c:v>
                </c:pt>
                <c:pt idx="13">
                  <c:v>408.55177900000001</c:v>
                </c:pt>
                <c:pt idx="14">
                  <c:v>350.38565899999998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716928"/>
        <c:axId val="40729600"/>
      </c:barChart>
      <c:catAx>
        <c:axId val="407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29600"/>
        <c:crosses val="autoZero"/>
        <c:auto val="1"/>
        <c:lblAlgn val="ctr"/>
        <c:lblOffset val="100"/>
        <c:noMultiLvlLbl val="0"/>
      </c:catAx>
      <c:valAx>
        <c:axId val="4072960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71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1687.0477860000001</c:v>
                </c:pt>
                <c:pt idx="1">
                  <c:v>1582.678306</c:v>
                </c:pt>
                <c:pt idx="2">
                  <c:v>1858.326055</c:v>
                </c:pt>
                <c:pt idx="3">
                  <c:v>1597.5562849999999</c:v>
                </c:pt>
                <c:pt idx="4">
                  <c:v>1862.559882</c:v>
                </c:pt>
                <c:pt idx="5">
                  <c:v>1747.24254</c:v>
                </c:pt>
                <c:pt idx="6">
                  <c:v>1723.336147</c:v>
                </c:pt>
                <c:pt idx="7">
                  <c:v>1805.4256250000001</c:v>
                </c:pt>
                <c:pt idx="8">
                  <c:v>1687.3330940000001</c:v>
                </c:pt>
                <c:pt idx="9">
                  <c:v>1773.9858469999999</c:v>
                </c:pt>
                <c:pt idx="10">
                  <c:v>1843.798092</c:v>
                </c:pt>
                <c:pt idx="11">
                  <c:v>1609.053541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1650.878639</c:v>
                </c:pt>
                <c:pt idx="1">
                  <c:v>1708.6447639999999</c:v>
                </c:pt>
                <c:pt idx="2">
                  <c:v>1692.2706029999999</c:v>
                </c:pt>
                <c:pt idx="3">
                  <c:v>2109.648357</c:v>
                </c:pt>
                <c:pt idx="4">
                  <c:v>1684.7416929999999</c:v>
                </c:pt>
                <c:pt idx="5">
                  <c:v>1761.9757629999999</c:v>
                </c:pt>
                <c:pt idx="6">
                  <c:v>1511.7262430000001</c:v>
                </c:pt>
                <c:pt idx="7">
                  <c:v>1541.385444</c:v>
                </c:pt>
                <c:pt idx="8">
                  <c:v>1838.6235160000001</c:v>
                </c:pt>
                <c:pt idx="9">
                  <c:v>1698.524071</c:v>
                </c:pt>
                <c:pt idx="10">
                  <c:v>1752.0590769999999</c:v>
                </c:pt>
                <c:pt idx="11">
                  <c:v>1834.062754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1649.5537300000001</c:v>
                </c:pt>
                <c:pt idx="1">
                  <c:v>1590.267754</c:v>
                </c:pt>
                <c:pt idx="2">
                  <c:v>1866.664209</c:v>
                </c:pt>
                <c:pt idx="3">
                  <c:v>1582.7983959999999</c:v>
                </c:pt>
                <c:pt idx="4">
                  <c:v>1639.9235309999999</c:v>
                </c:pt>
                <c:pt idx="5">
                  <c:v>1786.893456</c:v>
                </c:pt>
                <c:pt idx="6">
                  <c:v>1635.183123</c:v>
                </c:pt>
                <c:pt idx="7">
                  <c:v>1655.4041050000001</c:v>
                </c:pt>
                <c:pt idx="8">
                  <c:v>1662.6062099999999</c:v>
                </c:pt>
                <c:pt idx="9">
                  <c:v>1913.1086989999999</c:v>
                </c:pt>
                <c:pt idx="10">
                  <c:v>1984.9380759999999</c:v>
                </c:pt>
                <c:pt idx="11">
                  <c:v>1501.6238049999999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7920"/>
        <c:axId val="69353856"/>
      </c:lineChart>
      <c:catAx>
        <c:axId val="414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353856"/>
        <c:crosses val="autoZero"/>
        <c:auto val="1"/>
        <c:lblAlgn val="ctr"/>
        <c:lblOffset val="100"/>
        <c:noMultiLvlLbl val="0"/>
      </c:catAx>
      <c:valAx>
        <c:axId val="6935385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1457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178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4/17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100</v>
      </c>
      <c r="C4" s="83" t="s">
        <v>101</v>
      </c>
      <c r="D4" s="83" t="s">
        <v>102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276.45446900000002</v>
      </c>
      <c r="C8" s="84">
        <v>313.06080100000003</v>
      </c>
      <c r="D8" s="84">
        <v>254.619575</v>
      </c>
      <c r="E8" s="84">
        <v>3392.2075880000002</v>
      </c>
      <c r="F8" s="84">
        <v>3291.349134</v>
      </c>
      <c r="G8" s="85">
        <f>IF(AND(F8&gt;0,E8&gt;0),(E8/F8%)-100,"x  ")</f>
        <v>3.064349903148269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10.281648000000001</v>
      </c>
      <c r="C10" s="84">
        <v>6.9267479999999999</v>
      </c>
      <c r="D10" s="84">
        <v>7.9014179999999996</v>
      </c>
      <c r="E10" s="84">
        <v>119.117643</v>
      </c>
      <c r="F10" s="84">
        <v>109.85780800000001</v>
      </c>
      <c r="G10" s="85">
        <f>IF(AND(F10&gt;0,E10&gt;0),(E10/F10%)-100,"x  ")</f>
        <v>8.4289275096404594</v>
      </c>
    </row>
    <row r="11" spans="1:7" s="9" customFormat="1" ht="12" x14ac:dyDescent="0.2">
      <c r="A11" s="37" t="s">
        <v>25</v>
      </c>
      <c r="B11" s="84">
        <v>100.25890200000001</v>
      </c>
      <c r="C11" s="84">
        <v>111.317877</v>
      </c>
      <c r="D11" s="84">
        <v>86.726153999999994</v>
      </c>
      <c r="E11" s="84">
        <v>1131.5642130000001</v>
      </c>
      <c r="F11" s="84">
        <v>1103.740751</v>
      </c>
      <c r="G11" s="85">
        <f>IF(AND(F11&gt;0,E11&gt;0),(E11/F11%)-100,"x  ")</f>
        <v>2.5208330828404826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4.5450499999999998</v>
      </c>
      <c r="C13" s="84">
        <v>4.1093780000000004</v>
      </c>
      <c r="D13" s="84">
        <v>3.2975210000000001</v>
      </c>
      <c r="E13" s="84">
        <v>56.958091000000003</v>
      </c>
      <c r="F13" s="84">
        <v>55.745690000000003</v>
      </c>
      <c r="G13" s="85">
        <f>IF(AND(F13&gt;0,E13&gt;0),(E13/F13%)-100,"x  ")</f>
        <v>2.174878452486638</v>
      </c>
    </row>
    <row r="14" spans="1:7" s="9" customFormat="1" ht="12" x14ac:dyDescent="0.2">
      <c r="A14" s="38" t="s">
        <v>110</v>
      </c>
      <c r="B14" s="84">
        <v>42.721142999999998</v>
      </c>
      <c r="C14" s="84">
        <v>48.738188999999998</v>
      </c>
      <c r="D14" s="84">
        <v>39.344470000000001</v>
      </c>
      <c r="E14" s="84">
        <v>488.12802499999998</v>
      </c>
      <c r="F14" s="84">
        <v>488.53551199999998</v>
      </c>
      <c r="G14" s="85">
        <f>IF(AND(F14&gt;0,E14&gt;0),(E14/F14%)-100,"x  ")</f>
        <v>-8.3409903679637409E-2</v>
      </c>
    </row>
    <row r="15" spans="1:7" s="9" customFormat="1" ht="12" x14ac:dyDescent="0.2">
      <c r="A15" s="38" t="s">
        <v>135</v>
      </c>
      <c r="B15" s="84">
        <v>39.572730999999997</v>
      </c>
      <c r="C15" s="84">
        <v>46.502412999999997</v>
      </c>
      <c r="D15" s="84">
        <v>34.194291</v>
      </c>
      <c r="E15" s="84">
        <v>447.98154699999998</v>
      </c>
      <c r="F15" s="84">
        <v>454.77488599999998</v>
      </c>
      <c r="G15" s="85">
        <f>IF(AND(F15&gt;0,E15&gt;0),(E15/F15%)-100,"x  ")</f>
        <v>-1.4937805954394747</v>
      </c>
    </row>
    <row r="16" spans="1:7" s="9" customFormat="1" ht="12" x14ac:dyDescent="0.2">
      <c r="A16" s="37" t="s">
        <v>26</v>
      </c>
      <c r="B16" s="84">
        <v>123.668086</v>
      </c>
      <c r="C16" s="84">
        <v>135.433864</v>
      </c>
      <c r="D16" s="84">
        <v>111.711173</v>
      </c>
      <c r="E16" s="84">
        <v>1517.250671</v>
      </c>
      <c r="F16" s="84">
        <v>1415.0253729999999</v>
      </c>
      <c r="G16" s="85">
        <f>IF(AND(F16&gt;0,E16&gt;0),(E16/F16%)-100,"x  ")</f>
        <v>7.2242731438286398</v>
      </c>
    </row>
    <row r="17" spans="1:7" s="9" customFormat="1" ht="12" x14ac:dyDescent="0.2">
      <c r="A17" s="40" t="s">
        <v>27</v>
      </c>
      <c r="B17" s="84">
        <v>42.245832999999998</v>
      </c>
      <c r="C17" s="84">
        <v>59.382311999999999</v>
      </c>
      <c r="D17" s="84">
        <v>48.280830000000002</v>
      </c>
      <c r="E17" s="84">
        <v>624.27506100000005</v>
      </c>
      <c r="F17" s="84">
        <v>662.72520199999997</v>
      </c>
      <c r="G17" s="85">
        <f>IF(AND(F17&gt;0,E17&gt;0),(E17/F17%)-100,"x  ")</f>
        <v>-5.8018226685756673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1371.045063</v>
      </c>
      <c r="C19" s="84">
        <v>1398.6251339999999</v>
      </c>
      <c r="D19" s="84">
        <v>1230.494616</v>
      </c>
      <c r="E19" s="84">
        <v>16003.745965</v>
      </c>
      <c r="F19" s="84">
        <v>16185.619436999999</v>
      </c>
      <c r="G19" s="85">
        <f>IF(AND(F19&gt;0,E19&gt;0),(E19/F19%)-100,"x  ")</f>
        <v>-1.1236732255315474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91.804992999999996</v>
      </c>
      <c r="C21" s="84">
        <v>105.237745</v>
      </c>
      <c r="D21" s="84">
        <v>140.690788</v>
      </c>
      <c r="E21" s="84">
        <v>1171.521708</v>
      </c>
      <c r="F21" s="84">
        <v>1184.5969379999999</v>
      </c>
      <c r="G21" s="85">
        <f>IF(AND(F21&gt;0,E21&gt;0),(E21/F21%)-100,"x  ")</f>
        <v>-1.1037703695296841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63.546543</v>
      </c>
      <c r="C23" s="84">
        <v>78.811803999999995</v>
      </c>
      <c r="D23" s="84">
        <v>113.82291600000001</v>
      </c>
      <c r="E23" s="84">
        <v>826.84266100000002</v>
      </c>
      <c r="F23" s="84">
        <v>903.43179799999996</v>
      </c>
      <c r="G23" s="85">
        <f>IF(AND(F23&gt;0,E23&gt;0),(E23/F23%)-100,"x  ")</f>
        <v>-8.4775781823875889</v>
      </c>
    </row>
    <row r="24" spans="1:7" s="9" customFormat="1" ht="12" x14ac:dyDescent="0.2">
      <c r="A24" s="40" t="s">
        <v>30</v>
      </c>
      <c r="B24" s="84">
        <v>100.968998</v>
      </c>
      <c r="C24" s="84">
        <v>121.88897900000001</v>
      </c>
      <c r="D24" s="84">
        <v>106.75487200000001</v>
      </c>
      <c r="E24" s="84">
        <v>1350.3238610000001</v>
      </c>
      <c r="F24" s="84">
        <v>1211.276171</v>
      </c>
      <c r="G24" s="85">
        <f>IF(AND(F24&gt;0,E24&gt;0),(E24/F24%)-100,"x  ")</f>
        <v>11.479437417249429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23.913305999999999</v>
      </c>
      <c r="C26" s="84">
        <v>19.317157000000002</v>
      </c>
      <c r="D26" s="84">
        <v>14.865228</v>
      </c>
      <c r="E26" s="84">
        <v>210.57592600000001</v>
      </c>
      <c r="F26" s="84">
        <v>149.32860400000001</v>
      </c>
      <c r="G26" s="85">
        <f>IF(AND(F26&gt;0,E26&gt;0),(E26/F26%)-100,"x  ")</f>
        <v>41.015130630967377</v>
      </c>
    </row>
    <row r="27" spans="1:7" s="9" customFormat="1" ht="12" x14ac:dyDescent="0.2">
      <c r="A27" s="39" t="s">
        <v>111</v>
      </c>
      <c r="B27" s="84">
        <v>10.498951999999999</v>
      </c>
      <c r="C27" s="84">
        <v>13.720958</v>
      </c>
      <c r="D27" s="84">
        <v>9.2345609999999994</v>
      </c>
      <c r="E27" s="84">
        <v>128.311858</v>
      </c>
      <c r="F27" s="84">
        <v>150.57738900000001</v>
      </c>
      <c r="G27" s="85">
        <f>IF(AND(F27&gt;0,E27&gt;0),(E27/F27%)-100,"x  ")</f>
        <v>-14.7867692140684</v>
      </c>
    </row>
    <row r="28" spans="1:7" s="9" customFormat="1" ht="12" x14ac:dyDescent="0.2">
      <c r="A28" s="42" t="s">
        <v>33</v>
      </c>
      <c r="B28" s="84">
        <v>1178.271072</v>
      </c>
      <c r="C28" s="84">
        <v>1171.4984099999999</v>
      </c>
      <c r="D28" s="84">
        <v>983.04895599999998</v>
      </c>
      <c r="E28" s="84">
        <v>13481.900395999999</v>
      </c>
      <c r="F28" s="84">
        <v>13789.746327999999</v>
      </c>
      <c r="G28" s="85">
        <f>IF(AND(F28&gt;0,E28&gt;0),(E28/F28%)-100,"x  ")</f>
        <v>-2.2324263599753067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182.171978</v>
      </c>
      <c r="C30" s="84">
        <v>186.93570500000001</v>
      </c>
      <c r="D30" s="84">
        <v>163.72741500000001</v>
      </c>
      <c r="E30" s="84">
        <v>2164.3642620000001</v>
      </c>
      <c r="F30" s="84">
        <v>2091.5548020000001</v>
      </c>
      <c r="G30" s="85">
        <f>IF(AND(F30&gt;0,E30&gt;0),(E30/F30%)-100,"x  ")</f>
        <v>3.4811165325612023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46.739781999999998</v>
      </c>
      <c r="C32" s="84">
        <v>54.904176</v>
      </c>
      <c r="D32" s="84">
        <v>46.707856</v>
      </c>
      <c r="E32" s="84">
        <v>640.09122100000002</v>
      </c>
      <c r="F32" s="84">
        <v>650.00751600000001</v>
      </c>
      <c r="G32" s="85">
        <f>IF(AND(F32&gt;0,E32&gt;0),(E32/F32%)-100,"x  ")</f>
        <v>-1.5255662059144441</v>
      </c>
    </row>
    <row r="33" spans="1:7" s="9" customFormat="1" ht="12" x14ac:dyDescent="0.2">
      <c r="A33" s="45" t="s">
        <v>35</v>
      </c>
      <c r="B33" s="84">
        <v>28.474284000000001</v>
      </c>
      <c r="C33" s="84">
        <v>29.197970999999999</v>
      </c>
      <c r="D33" s="84">
        <v>23.370926000000001</v>
      </c>
      <c r="E33" s="84">
        <v>344.85429199999999</v>
      </c>
      <c r="F33" s="84">
        <v>311.24591800000002</v>
      </c>
      <c r="G33" s="85">
        <f>IF(AND(F33&gt;0,E33&gt;0),(E33/F33%)-100,"x  ")</f>
        <v>10.798012779078434</v>
      </c>
    </row>
    <row r="34" spans="1:7" s="9" customFormat="1" ht="12" x14ac:dyDescent="0.2">
      <c r="A34" s="43" t="s">
        <v>36</v>
      </c>
      <c r="B34" s="84">
        <v>996.09909400000004</v>
      </c>
      <c r="C34" s="84">
        <v>984.56270500000005</v>
      </c>
      <c r="D34" s="84">
        <v>819.32154100000002</v>
      </c>
      <c r="E34" s="84">
        <v>11317.536134</v>
      </c>
      <c r="F34" s="84">
        <v>11698.191526000001</v>
      </c>
      <c r="G34" s="85">
        <f>IF(AND(F34&gt;0,E34&gt;0),(E34/F34%)-100,"x  ")</f>
        <v>-3.2539678560909948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42.505617999999998</v>
      </c>
      <c r="C36" s="84">
        <v>38.057470000000002</v>
      </c>
      <c r="D36" s="84">
        <v>24.815835</v>
      </c>
      <c r="E36" s="84">
        <v>492.74631699999998</v>
      </c>
      <c r="F36" s="84">
        <v>498.98353800000001</v>
      </c>
      <c r="G36" s="85">
        <f t="shared" ref="G36:G47" si="0">IF(AND(F36&gt;0,E36&gt;0),(E36/F36%)-100,"x  ")</f>
        <v>-1.2499853251671738</v>
      </c>
    </row>
    <row r="37" spans="1:7" s="9" customFormat="1" ht="12" x14ac:dyDescent="0.2">
      <c r="A37" s="45" t="s">
        <v>37</v>
      </c>
      <c r="B37" s="84">
        <v>12.019821</v>
      </c>
      <c r="C37" s="84">
        <v>16.462589999999999</v>
      </c>
      <c r="D37" s="84">
        <v>13.071213</v>
      </c>
      <c r="E37" s="84">
        <v>164.17393000000001</v>
      </c>
      <c r="F37" s="84">
        <v>164.91093900000001</v>
      </c>
      <c r="G37" s="85">
        <f t="shared" si="0"/>
        <v>-0.44691334878640987</v>
      </c>
    </row>
    <row r="38" spans="1:7" s="9" customFormat="1" ht="12" x14ac:dyDescent="0.2">
      <c r="A38" s="45" t="s">
        <v>38</v>
      </c>
      <c r="B38" s="84">
        <v>54.174391</v>
      </c>
      <c r="C38" s="84">
        <v>58.465249</v>
      </c>
      <c r="D38" s="84">
        <v>40.091738999999997</v>
      </c>
      <c r="E38" s="84">
        <v>643.90182200000004</v>
      </c>
      <c r="F38" s="84">
        <v>617.60147600000005</v>
      </c>
      <c r="G38" s="85">
        <f t="shared" si="0"/>
        <v>4.2584655351438983</v>
      </c>
    </row>
    <row r="39" spans="1:7" s="9" customFormat="1" ht="12" x14ac:dyDescent="0.2">
      <c r="A39" s="45" t="s">
        <v>39</v>
      </c>
      <c r="B39" s="84">
        <v>48.737153999999997</v>
      </c>
      <c r="C39" s="84">
        <v>48.155909000000001</v>
      </c>
      <c r="D39" s="84">
        <v>43.531585</v>
      </c>
      <c r="E39" s="84">
        <v>588.78658099999996</v>
      </c>
      <c r="F39" s="84">
        <v>534.70570199999997</v>
      </c>
      <c r="G39" s="85">
        <f t="shared" si="0"/>
        <v>10.114139198014385</v>
      </c>
    </row>
    <row r="40" spans="1:7" s="9" customFormat="1" ht="12" x14ac:dyDescent="0.2">
      <c r="A40" s="45" t="s">
        <v>40</v>
      </c>
      <c r="B40" s="84">
        <v>160.29729800000001</v>
      </c>
      <c r="C40" s="84">
        <v>162.372412</v>
      </c>
      <c r="D40" s="84">
        <v>107.055847</v>
      </c>
      <c r="E40" s="84">
        <v>1519.570532</v>
      </c>
      <c r="F40" s="84">
        <v>1604.5962529999999</v>
      </c>
      <c r="G40" s="85">
        <f t="shared" si="0"/>
        <v>-5.2988856755108031</v>
      </c>
    </row>
    <row r="41" spans="1:7" s="9" customFormat="1" ht="12" x14ac:dyDescent="0.2">
      <c r="A41" s="45" t="s">
        <v>115</v>
      </c>
      <c r="B41" s="84">
        <v>167.88480200000001</v>
      </c>
      <c r="C41" s="84">
        <v>170.391087</v>
      </c>
      <c r="D41" s="84">
        <v>149.05209300000001</v>
      </c>
      <c r="E41" s="84">
        <v>2048.132548</v>
      </c>
      <c r="F41" s="84">
        <v>2076.1654520000002</v>
      </c>
      <c r="G41" s="85">
        <f t="shared" si="0"/>
        <v>-1.3502249530737345</v>
      </c>
    </row>
    <row r="42" spans="1:7" s="9" customFormat="1" ht="12" x14ac:dyDescent="0.2">
      <c r="A42" s="45" t="s">
        <v>116</v>
      </c>
      <c r="B42" s="84">
        <v>13.885679</v>
      </c>
      <c r="C42" s="84">
        <v>15.065507999999999</v>
      </c>
      <c r="D42" s="84">
        <v>14.94773</v>
      </c>
      <c r="E42" s="84">
        <v>168.19698099999999</v>
      </c>
      <c r="F42" s="84">
        <v>202.92020400000001</v>
      </c>
      <c r="G42" s="85">
        <f t="shared" si="0"/>
        <v>-17.111762316186116</v>
      </c>
    </row>
    <row r="43" spans="1:7" s="9" customFormat="1" ht="12" x14ac:dyDescent="0.2">
      <c r="A43" s="45" t="s">
        <v>117</v>
      </c>
      <c r="B43" s="84">
        <v>58.888379999999998</v>
      </c>
      <c r="C43" s="84">
        <v>62.679478000000003</v>
      </c>
      <c r="D43" s="84">
        <v>56.463124999999998</v>
      </c>
      <c r="E43" s="84">
        <v>680.60555399999998</v>
      </c>
      <c r="F43" s="84">
        <v>737.67480399999999</v>
      </c>
      <c r="G43" s="85">
        <f t="shared" si="0"/>
        <v>-7.7363696971274152</v>
      </c>
    </row>
    <row r="44" spans="1:7" s="9" customFormat="1" ht="12" x14ac:dyDescent="0.2">
      <c r="A44" s="45" t="s">
        <v>114</v>
      </c>
      <c r="B44" s="84">
        <v>26.536736000000001</v>
      </c>
      <c r="C44" s="84">
        <v>33.344242000000001</v>
      </c>
      <c r="D44" s="84">
        <v>24.800238</v>
      </c>
      <c r="E44" s="84">
        <v>346.10407800000002</v>
      </c>
      <c r="F44" s="84">
        <v>294.523841</v>
      </c>
      <c r="G44" s="85">
        <f t="shared" si="0"/>
        <v>17.513093956967651</v>
      </c>
    </row>
    <row r="45" spans="1:7" s="9" customFormat="1" ht="12" x14ac:dyDescent="0.2">
      <c r="A45" s="45" t="s">
        <v>41</v>
      </c>
      <c r="B45" s="84">
        <v>53.895896</v>
      </c>
      <c r="C45" s="84">
        <v>45.914887</v>
      </c>
      <c r="D45" s="84">
        <v>50.621702999999997</v>
      </c>
      <c r="E45" s="84">
        <v>594.87101299999995</v>
      </c>
      <c r="F45" s="84">
        <v>481.437478</v>
      </c>
      <c r="G45" s="85">
        <f t="shared" si="0"/>
        <v>23.561425976064129</v>
      </c>
    </row>
    <row r="46" spans="1:7" s="9" customFormat="1" ht="12" x14ac:dyDescent="0.2">
      <c r="A46" s="45" t="s">
        <v>131</v>
      </c>
      <c r="B46" s="84">
        <v>16.012418</v>
      </c>
      <c r="C46" s="84">
        <v>19.720521000000002</v>
      </c>
      <c r="D46" s="84">
        <v>18.826592000000002</v>
      </c>
      <c r="E46" s="84">
        <v>146.71328199999999</v>
      </c>
      <c r="F46" s="84">
        <v>112.832641</v>
      </c>
      <c r="G46" s="85">
        <f t="shared" si="0"/>
        <v>30.02734022684092</v>
      </c>
    </row>
    <row r="47" spans="1:7" s="9" customFormat="1" ht="24" x14ac:dyDescent="0.2">
      <c r="A47" s="68" t="s">
        <v>132</v>
      </c>
      <c r="B47" s="84">
        <v>22.128117</v>
      </c>
      <c r="C47" s="84">
        <v>19.33567</v>
      </c>
      <c r="D47" s="84">
        <v>19.364419999999999</v>
      </c>
      <c r="E47" s="84">
        <v>197.15810500000001</v>
      </c>
      <c r="F47" s="84">
        <v>277.89627300000001</v>
      </c>
      <c r="G47" s="85">
        <f t="shared" si="0"/>
        <v>-29.053346821963316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126.486315</v>
      </c>
      <c r="C49" s="84">
        <v>132.112157</v>
      </c>
      <c r="D49" s="84">
        <v>123.93935</v>
      </c>
      <c r="E49" s="84">
        <v>1382.389647</v>
      </c>
      <c r="F49" s="84">
        <v>1307.572353</v>
      </c>
      <c r="G49" s="85">
        <f>IF(AND(F49&gt;0,E49&gt;0),(E49/F49%)-100,"x  ")</f>
        <v>5.7218473477467313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1773.9858469999999</v>
      </c>
      <c r="C51" s="87">
        <v>1843.798092</v>
      </c>
      <c r="D51" s="87">
        <v>1609.053541</v>
      </c>
      <c r="E51" s="87">
        <v>20778.343199999999</v>
      </c>
      <c r="F51" s="87">
        <v>20784.540924000001</v>
      </c>
      <c r="G51" s="88">
        <f>IF(AND(F51&gt;0,E51&gt;0),(E51/F51%)-100,"x  ")</f>
        <v>-2.9818912155263888E-2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176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4/17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100</v>
      </c>
      <c r="C4" s="89" t="s">
        <v>101</v>
      </c>
      <c r="D4" s="89" t="s">
        <v>102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1156.8328670000001</v>
      </c>
      <c r="C8" s="84">
        <v>1231.7665669999999</v>
      </c>
      <c r="D8" s="84">
        <v>1094.2314329999999</v>
      </c>
      <c r="E8" s="84">
        <v>13578.826985</v>
      </c>
      <c r="F8" s="84">
        <v>13341.110576999999</v>
      </c>
      <c r="G8" s="85">
        <f>IF(AND(F8&gt;0,E8&gt;0),(E8/F8%)-100,"x  ")</f>
        <v>1.7818337283690653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1010.386365</v>
      </c>
      <c r="C10" s="84">
        <v>1050.415129</v>
      </c>
      <c r="D10" s="84">
        <v>933.14346699999999</v>
      </c>
      <c r="E10" s="84">
        <v>12011.143419</v>
      </c>
      <c r="F10" s="84">
        <v>11757.830261999999</v>
      </c>
      <c r="G10" s="85">
        <f>IF(AND(F10&gt;0,E10&gt;0),(E10/F10%)-100,"x  ")</f>
        <v>2.1544209378381822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SUM(B14:B31)</f>
        <v>462.45263000000006</v>
      </c>
      <c r="C12" s="99">
        <f>SUM(C14:C31)</f>
        <v>490.85706700000009</v>
      </c>
      <c r="D12" s="99">
        <f>SUM(D14:D31)</f>
        <v>452.03692400000006</v>
      </c>
      <c r="E12" s="99">
        <f>SUM(E14:E31)</f>
        <v>5533.7429489999995</v>
      </c>
      <c r="F12" s="99">
        <f>SUM(F14:F31)</f>
        <v>5296.4389739999988</v>
      </c>
      <c r="G12" s="100">
        <f>IF(AND(F12&gt;0,E12&gt;0),(E12/F12%)-100,"x  ")</f>
        <v>4.4804438636018631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66.005483999999996</v>
      </c>
      <c r="C14" s="84">
        <v>73.398465000000002</v>
      </c>
      <c r="D14" s="84">
        <v>55.542321999999999</v>
      </c>
      <c r="E14" s="84">
        <v>772.73418300000003</v>
      </c>
      <c r="F14" s="84">
        <v>739.417281</v>
      </c>
      <c r="G14" s="85">
        <f t="shared" ref="G14:G32" si="0">IF(AND(F14&gt;0,E14&gt;0),(E14/F14%)-100,"x  ")</f>
        <v>4.5058322081601574</v>
      </c>
    </row>
    <row r="15" spans="1:7" ht="12.75" customHeight="1" x14ac:dyDescent="0.2">
      <c r="A15" s="53" t="s">
        <v>45</v>
      </c>
      <c r="B15" s="84">
        <v>50.944434000000001</v>
      </c>
      <c r="C15" s="84">
        <v>59.649997999999997</v>
      </c>
      <c r="D15" s="84">
        <v>59.337294</v>
      </c>
      <c r="E15" s="84">
        <v>697.98858900000005</v>
      </c>
      <c r="F15" s="84">
        <v>708.12068399999998</v>
      </c>
      <c r="G15" s="85">
        <f t="shared" si="0"/>
        <v>-1.4308429663099531</v>
      </c>
    </row>
    <row r="16" spans="1:7" ht="12.75" customHeight="1" x14ac:dyDescent="0.2">
      <c r="A16" s="53" t="s">
        <v>46</v>
      </c>
      <c r="B16" s="84">
        <v>2.2412350000000001</v>
      </c>
      <c r="C16" s="84">
        <v>2.6694049999999998</v>
      </c>
      <c r="D16" s="84">
        <v>2.2981319999999998</v>
      </c>
      <c r="E16" s="84">
        <v>32.320757</v>
      </c>
      <c r="F16" s="84">
        <v>29.553571000000002</v>
      </c>
      <c r="G16" s="85">
        <f t="shared" si="0"/>
        <v>9.3632881116126327</v>
      </c>
    </row>
    <row r="17" spans="1:7" ht="12.75" customHeight="1" x14ac:dyDescent="0.2">
      <c r="A17" s="53" t="s">
        <v>47</v>
      </c>
      <c r="B17" s="84">
        <v>122.336446</v>
      </c>
      <c r="C17" s="84">
        <v>105.505594</v>
      </c>
      <c r="D17" s="84">
        <v>105.37375900000001</v>
      </c>
      <c r="E17" s="84">
        <v>1306.3493249999999</v>
      </c>
      <c r="F17" s="84">
        <v>1211.533062</v>
      </c>
      <c r="G17" s="85">
        <f t="shared" si="0"/>
        <v>7.8261391268577682</v>
      </c>
    </row>
    <row r="18" spans="1:7" ht="12.75" customHeight="1" x14ac:dyDescent="0.2">
      <c r="A18" s="53" t="s">
        <v>48</v>
      </c>
      <c r="B18" s="84">
        <v>67.531311000000002</v>
      </c>
      <c r="C18" s="84">
        <v>76.077196999999998</v>
      </c>
      <c r="D18" s="84">
        <v>70.380985999999993</v>
      </c>
      <c r="E18" s="84">
        <v>819.93809899999997</v>
      </c>
      <c r="F18" s="84">
        <v>776.75631899999996</v>
      </c>
      <c r="G18" s="85">
        <f t="shared" si="0"/>
        <v>5.5592441211926626</v>
      </c>
    </row>
    <row r="19" spans="1:7" ht="12.75" customHeight="1" x14ac:dyDescent="0.2">
      <c r="A19" s="53" t="s">
        <v>49</v>
      </c>
      <c r="B19" s="84">
        <v>8.9548729999999992</v>
      </c>
      <c r="C19" s="84">
        <v>19.471734000000001</v>
      </c>
      <c r="D19" s="84">
        <v>18.995916000000001</v>
      </c>
      <c r="E19" s="84">
        <v>158.216543</v>
      </c>
      <c r="F19" s="84">
        <v>130.434811</v>
      </c>
      <c r="G19" s="85">
        <f t="shared" si="0"/>
        <v>21.299323230513977</v>
      </c>
    </row>
    <row r="20" spans="1:7" ht="12.75" customHeight="1" x14ac:dyDescent="0.2">
      <c r="A20" s="53" t="s">
        <v>50</v>
      </c>
      <c r="B20" s="84">
        <v>9.3677060000000001</v>
      </c>
      <c r="C20" s="84">
        <v>11.739018</v>
      </c>
      <c r="D20" s="84">
        <v>8.3790239999999994</v>
      </c>
      <c r="E20" s="84">
        <v>110.46268499999999</v>
      </c>
      <c r="F20" s="84">
        <v>84.687971000000005</v>
      </c>
      <c r="G20" s="85">
        <f t="shared" si="0"/>
        <v>30.434917374511173</v>
      </c>
    </row>
    <row r="21" spans="1:7" ht="12.75" customHeight="1" x14ac:dyDescent="0.2">
      <c r="A21" s="53" t="s">
        <v>51</v>
      </c>
      <c r="B21" s="84">
        <v>3.0335860000000001</v>
      </c>
      <c r="C21" s="84">
        <v>2.2748279999999999</v>
      </c>
      <c r="D21" s="84">
        <v>1.447012</v>
      </c>
      <c r="E21" s="84">
        <v>39.685487999999999</v>
      </c>
      <c r="F21" s="84">
        <v>34.298824000000003</v>
      </c>
      <c r="G21" s="85">
        <f t="shared" si="0"/>
        <v>15.705098227274476</v>
      </c>
    </row>
    <row r="22" spans="1:7" ht="12.75" customHeight="1" x14ac:dyDescent="0.2">
      <c r="A22" s="53" t="s">
        <v>52</v>
      </c>
      <c r="B22" s="84">
        <v>24.094667000000001</v>
      </c>
      <c r="C22" s="84">
        <v>34.128438000000003</v>
      </c>
      <c r="D22" s="84">
        <v>26.178674999999998</v>
      </c>
      <c r="E22" s="84">
        <v>321.57528200000002</v>
      </c>
      <c r="F22" s="84">
        <v>343.72776699999997</v>
      </c>
      <c r="G22" s="85">
        <f t="shared" si="0"/>
        <v>-6.4447761067845164</v>
      </c>
    </row>
    <row r="23" spans="1:7" ht="12.75" customHeight="1" x14ac:dyDescent="0.2">
      <c r="A23" s="53" t="s">
        <v>53</v>
      </c>
      <c r="B23" s="84">
        <v>38.160106999999996</v>
      </c>
      <c r="C23" s="84">
        <v>36.075653000000003</v>
      </c>
      <c r="D23" s="84">
        <v>41.178502000000002</v>
      </c>
      <c r="E23" s="84">
        <v>475.00208199999997</v>
      </c>
      <c r="F23" s="84">
        <v>490.66141599999997</v>
      </c>
      <c r="G23" s="85">
        <f t="shared" si="0"/>
        <v>-3.1914745055070881</v>
      </c>
    </row>
    <row r="24" spans="1:7" ht="12.75" customHeight="1" x14ac:dyDescent="0.2">
      <c r="A24" s="53" t="s">
        <v>54</v>
      </c>
      <c r="B24" s="84">
        <v>30.853341</v>
      </c>
      <c r="C24" s="84">
        <v>28.491308</v>
      </c>
      <c r="D24" s="84">
        <v>28.364028999999999</v>
      </c>
      <c r="E24" s="84">
        <v>372.410369</v>
      </c>
      <c r="F24" s="84">
        <v>350.38565899999998</v>
      </c>
      <c r="G24" s="85">
        <f t="shared" si="0"/>
        <v>6.2858480175411557</v>
      </c>
    </row>
    <row r="25" spans="1:7" ht="12.75" customHeight="1" x14ac:dyDescent="0.2">
      <c r="A25" s="53" t="s">
        <v>64</v>
      </c>
      <c r="B25" s="84">
        <v>3.3897379999999999</v>
      </c>
      <c r="C25" s="84">
        <v>5.5860890000000003</v>
      </c>
      <c r="D25" s="84">
        <v>3.396601</v>
      </c>
      <c r="E25" s="84">
        <v>45.093389999999999</v>
      </c>
      <c r="F25" s="84">
        <v>38.173476000000001</v>
      </c>
      <c r="G25" s="85">
        <f t="shared" si="0"/>
        <v>18.127544895308986</v>
      </c>
    </row>
    <row r="26" spans="1:7" ht="12.75" customHeight="1" x14ac:dyDescent="0.2">
      <c r="A26" s="53" t="s">
        <v>65</v>
      </c>
      <c r="B26" s="84">
        <v>1.5021899999999999</v>
      </c>
      <c r="C26" s="84">
        <v>1.376385</v>
      </c>
      <c r="D26" s="84">
        <v>0.69172199999999995</v>
      </c>
      <c r="E26" s="84">
        <v>15.639142</v>
      </c>
      <c r="F26" s="84">
        <v>13.749649</v>
      </c>
      <c r="G26" s="85">
        <f t="shared" si="0"/>
        <v>13.742118071523137</v>
      </c>
    </row>
    <row r="27" spans="1:7" ht="12.75" customHeight="1" x14ac:dyDescent="0.2">
      <c r="A27" s="53" t="s">
        <v>66</v>
      </c>
      <c r="B27" s="84">
        <v>17.589801999999999</v>
      </c>
      <c r="C27" s="84">
        <v>16.494557</v>
      </c>
      <c r="D27" s="84">
        <v>17.830068000000001</v>
      </c>
      <c r="E27" s="84">
        <v>202.039232</v>
      </c>
      <c r="F27" s="84">
        <v>199.06566900000001</v>
      </c>
      <c r="G27" s="85">
        <f t="shared" si="0"/>
        <v>1.4937598305813253</v>
      </c>
    </row>
    <row r="28" spans="1:7" ht="12.75" customHeight="1" x14ac:dyDescent="0.2">
      <c r="A28" s="53" t="s">
        <v>57</v>
      </c>
      <c r="B28" s="84">
        <v>2.7820640000000001</v>
      </c>
      <c r="C28" s="84">
        <v>2.417837</v>
      </c>
      <c r="D28" s="84">
        <v>3.8892709999999999</v>
      </c>
      <c r="E28" s="84">
        <v>30.954692999999999</v>
      </c>
      <c r="F28" s="84">
        <v>26.371517000000001</v>
      </c>
      <c r="G28" s="85">
        <f t="shared" si="0"/>
        <v>17.379265667576121</v>
      </c>
    </row>
    <row r="29" spans="1:7" ht="12.75" customHeight="1" x14ac:dyDescent="0.2">
      <c r="A29" s="53" t="s">
        <v>58</v>
      </c>
      <c r="B29" s="84">
        <v>13.110341999999999</v>
      </c>
      <c r="C29" s="84">
        <v>14.162302</v>
      </c>
      <c r="D29" s="84">
        <v>8.6063779999999994</v>
      </c>
      <c r="E29" s="84">
        <v>129.060329</v>
      </c>
      <c r="F29" s="84">
        <v>114.494634</v>
      </c>
      <c r="G29" s="85">
        <f t="shared" si="0"/>
        <v>12.721727203390159</v>
      </c>
    </row>
    <row r="30" spans="1:7" ht="12.75" customHeight="1" x14ac:dyDescent="0.2">
      <c r="A30" s="53" t="s">
        <v>55</v>
      </c>
      <c r="B30" s="84">
        <v>4.3709999999999999E-2</v>
      </c>
      <c r="C30" s="84">
        <v>3.7855E-2</v>
      </c>
      <c r="D30" s="84">
        <v>5.2970000000000003E-2</v>
      </c>
      <c r="E30" s="84">
        <v>1.243482</v>
      </c>
      <c r="F30" s="84">
        <v>1.4055789999999999</v>
      </c>
      <c r="G30" s="85">
        <f t="shared" si="0"/>
        <v>-11.532400526758011</v>
      </c>
    </row>
    <row r="31" spans="1:7" ht="12.75" customHeight="1" x14ac:dyDescent="0.2">
      <c r="A31" s="53" t="s">
        <v>56</v>
      </c>
      <c r="B31" s="84">
        <v>0.51159399999999999</v>
      </c>
      <c r="C31" s="84">
        <v>1.3004039999999999</v>
      </c>
      <c r="D31" s="84">
        <v>9.4263E-2</v>
      </c>
      <c r="E31" s="84">
        <v>3.0292789999999998</v>
      </c>
      <c r="F31" s="84">
        <v>3.6010849999999999</v>
      </c>
      <c r="G31" s="85">
        <f t="shared" si="0"/>
        <v>-15.87871433193051</v>
      </c>
    </row>
    <row r="32" spans="1:7" ht="12.75" customHeight="1" x14ac:dyDescent="0.2">
      <c r="A32" s="54" t="s">
        <v>59</v>
      </c>
      <c r="B32" s="99">
        <f>B10-B12</f>
        <v>547.93373499999984</v>
      </c>
      <c r="C32" s="99">
        <f>C10-C12</f>
        <v>559.55806199999984</v>
      </c>
      <c r="D32" s="99">
        <f>D10-D12</f>
        <v>481.10654299999993</v>
      </c>
      <c r="E32" s="99">
        <f>E10-E12</f>
        <v>6477.4004700000005</v>
      </c>
      <c r="F32" s="99">
        <f>F10-F12</f>
        <v>6461.3912880000007</v>
      </c>
      <c r="G32" s="100">
        <f t="shared" si="0"/>
        <v>0.24776679334885898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4">
        <v>67.871188000000004</v>
      </c>
      <c r="C34" s="84">
        <v>84.042646000000005</v>
      </c>
      <c r="D34" s="84">
        <v>69.411986999999996</v>
      </c>
      <c r="E34" s="84">
        <v>1117.3267169999999</v>
      </c>
      <c r="F34" s="84">
        <v>1323.4880680000001</v>
      </c>
      <c r="G34" s="85">
        <f t="shared" ref="G34:G43" si="1">IF(AND(F34&gt;0,E34&gt;0),(E34/F34%)-100,"x  ")</f>
        <v>-15.577121999410437</v>
      </c>
    </row>
    <row r="35" spans="1:7" ht="12.75" customHeight="1" x14ac:dyDescent="0.2">
      <c r="A35" s="53" t="s">
        <v>61</v>
      </c>
      <c r="B35" s="84">
        <v>184.99200300000001</v>
      </c>
      <c r="C35" s="84">
        <v>197.51717099999999</v>
      </c>
      <c r="D35" s="84">
        <v>179.85484700000001</v>
      </c>
      <c r="E35" s="84">
        <v>2219.1214110000001</v>
      </c>
      <c r="F35" s="84">
        <v>2176.4424509999999</v>
      </c>
      <c r="G35" s="85">
        <f t="shared" si="1"/>
        <v>1.9609505401987946</v>
      </c>
    </row>
    <row r="36" spans="1:7" ht="12.75" customHeight="1" x14ac:dyDescent="0.2">
      <c r="A36" s="53" t="s">
        <v>62</v>
      </c>
      <c r="B36" s="84">
        <v>91.695440000000005</v>
      </c>
      <c r="C36" s="84">
        <v>97.136270999999994</v>
      </c>
      <c r="D36" s="84">
        <v>73.738550000000004</v>
      </c>
      <c r="E36" s="84">
        <v>1041.683391</v>
      </c>
      <c r="F36" s="84">
        <v>974.20805900000005</v>
      </c>
      <c r="G36" s="85">
        <f t="shared" si="1"/>
        <v>6.9261726359830931</v>
      </c>
    </row>
    <row r="37" spans="1:7" ht="12.75" customHeight="1" x14ac:dyDescent="0.2">
      <c r="A37" s="53" t="s">
        <v>63</v>
      </c>
      <c r="B37" s="84">
        <v>126.632007</v>
      </c>
      <c r="C37" s="84">
        <v>110.690544</v>
      </c>
      <c r="D37" s="84">
        <v>101.84862800000001</v>
      </c>
      <c r="E37" s="84">
        <v>1351.1307650000001</v>
      </c>
      <c r="F37" s="84">
        <v>1266.044396</v>
      </c>
      <c r="G37" s="85">
        <f t="shared" si="1"/>
        <v>6.7206465483221507</v>
      </c>
    </row>
    <row r="38" spans="1:7" ht="12.75" customHeight="1" x14ac:dyDescent="0.2">
      <c r="A38" s="53" t="s">
        <v>67</v>
      </c>
      <c r="B38" s="84">
        <v>34.707864000000001</v>
      </c>
      <c r="C38" s="84">
        <v>34.073754000000001</v>
      </c>
      <c r="D38" s="84">
        <v>25.198253999999999</v>
      </c>
      <c r="E38" s="84">
        <v>370.88457499999998</v>
      </c>
      <c r="F38" s="84">
        <v>333.888507</v>
      </c>
      <c r="G38" s="85">
        <f t="shared" si="1"/>
        <v>11.080365818042367</v>
      </c>
    </row>
    <row r="39" spans="1:7" ht="12.75" customHeight="1" x14ac:dyDescent="0.2">
      <c r="A39" s="53" t="s">
        <v>149</v>
      </c>
      <c r="B39" s="84">
        <v>3.7955549999999998</v>
      </c>
      <c r="C39" s="84">
        <v>1.4516979999999999</v>
      </c>
      <c r="D39" s="84">
        <v>1.428129</v>
      </c>
      <c r="E39" s="84">
        <v>15.504991</v>
      </c>
      <c r="F39" s="84">
        <v>14.244399</v>
      </c>
      <c r="G39" s="85">
        <f t="shared" si="1"/>
        <v>8.849738061956856</v>
      </c>
    </row>
    <row r="40" spans="1:7" ht="12.75" customHeight="1" x14ac:dyDescent="0.2">
      <c r="A40" s="53" t="s">
        <v>68</v>
      </c>
      <c r="B40" s="84">
        <v>25.907871</v>
      </c>
      <c r="C40" s="84">
        <v>21.246614999999998</v>
      </c>
      <c r="D40" s="84">
        <v>20.083257</v>
      </c>
      <c r="E40" s="84">
        <v>223.699353</v>
      </c>
      <c r="F40" s="84">
        <v>220.901081</v>
      </c>
      <c r="G40" s="85">
        <f t="shared" si="1"/>
        <v>1.2667534207313338</v>
      </c>
    </row>
    <row r="41" spans="1:7" ht="12.75" customHeight="1" x14ac:dyDescent="0.2">
      <c r="A41" s="53" t="s">
        <v>69</v>
      </c>
      <c r="B41" s="84">
        <v>8.3592560000000002</v>
      </c>
      <c r="C41" s="84">
        <v>8.6249199999999995</v>
      </c>
      <c r="D41" s="84">
        <v>7.1061100000000001</v>
      </c>
      <c r="E41" s="84">
        <v>100.74313100000001</v>
      </c>
      <c r="F41" s="84">
        <v>105.739266</v>
      </c>
      <c r="G41" s="85">
        <f t="shared" si="1"/>
        <v>-4.724957141276164</v>
      </c>
    </row>
    <row r="42" spans="1:7" ht="12.75" customHeight="1" x14ac:dyDescent="0.2">
      <c r="A42" s="53" t="s">
        <v>70</v>
      </c>
      <c r="B42" s="84">
        <v>3.9725510000000002</v>
      </c>
      <c r="C42" s="84">
        <v>4.7744429999999998</v>
      </c>
      <c r="D42" s="84">
        <v>2.4367809999999999</v>
      </c>
      <c r="E42" s="84">
        <v>37.306136000000002</v>
      </c>
      <c r="F42" s="84">
        <v>46.435060999999997</v>
      </c>
      <c r="G42" s="85">
        <f t="shared" si="1"/>
        <v>-19.659552078546852</v>
      </c>
    </row>
    <row r="43" spans="1:7" ht="12.75" customHeight="1" x14ac:dyDescent="0.2">
      <c r="A43" s="56" t="s">
        <v>71</v>
      </c>
      <c r="B43" s="84">
        <f>B8-B10</f>
        <v>146.44650200000012</v>
      </c>
      <c r="C43" s="84">
        <f>C8-C10</f>
        <v>181.35143799999992</v>
      </c>
      <c r="D43" s="84">
        <f>D8-D10</f>
        <v>161.08796599999994</v>
      </c>
      <c r="E43" s="84">
        <f>E8-E10</f>
        <v>1567.6835659999997</v>
      </c>
      <c r="F43" s="84">
        <f>F8-F10</f>
        <v>1583.280315</v>
      </c>
      <c r="G43" s="85">
        <f t="shared" si="1"/>
        <v>-0.98509081760423101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65.564825999999996</v>
      </c>
      <c r="C45" s="84">
        <v>81.483703000000006</v>
      </c>
      <c r="D45" s="84">
        <v>75.644434000000004</v>
      </c>
      <c r="E45" s="84">
        <v>541.65847499999995</v>
      </c>
      <c r="F45" s="84">
        <v>540.31500200000005</v>
      </c>
      <c r="G45" s="85">
        <f>IF(AND(F45&gt;0,E45&gt;0),(E45/F45%)-100,"x  ")</f>
        <v>0.24864625172851618</v>
      </c>
    </row>
    <row r="46" spans="1:7" ht="12.75" customHeight="1" x14ac:dyDescent="0.2">
      <c r="A46" s="54" t="s">
        <v>73</v>
      </c>
      <c r="B46" s="84">
        <v>17.546568000000001</v>
      </c>
      <c r="C46" s="84">
        <v>21.146453000000001</v>
      </c>
      <c r="D46" s="84">
        <v>25.019586</v>
      </c>
      <c r="E46" s="84">
        <v>265.449074</v>
      </c>
      <c r="F46" s="84">
        <v>256.511304</v>
      </c>
      <c r="G46" s="85">
        <f>IF(AND(F46&gt;0,E46&gt;0),(E46/F46%)-100,"x  ")</f>
        <v>3.4843571650160072</v>
      </c>
    </row>
    <row r="47" spans="1:7" ht="12.75" customHeight="1" x14ac:dyDescent="0.2">
      <c r="A47" s="54" t="s">
        <v>74</v>
      </c>
      <c r="B47" s="84">
        <v>44.749285999999998</v>
      </c>
      <c r="C47" s="84">
        <v>49.304166000000002</v>
      </c>
      <c r="D47" s="84">
        <v>33.672820000000002</v>
      </c>
      <c r="E47" s="84">
        <v>507.05011300000001</v>
      </c>
      <c r="F47" s="84">
        <v>558.02245100000005</v>
      </c>
      <c r="G47" s="85">
        <f>IF(AND(F47&gt;0,E47&gt;0),(E47/F47%)-100,"x  ")</f>
        <v>-9.1344600756932692</v>
      </c>
    </row>
    <row r="48" spans="1:7" ht="12.75" customHeight="1" x14ac:dyDescent="0.2">
      <c r="A48" s="54" t="s">
        <v>75</v>
      </c>
      <c r="B48" s="84">
        <v>10.313094</v>
      </c>
      <c r="C48" s="84">
        <v>21.671441999999999</v>
      </c>
      <c r="D48" s="84">
        <v>20.891010000000001</v>
      </c>
      <c r="E48" s="84">
        <v>165.56258800000001</v>
      </c>
      <c r="F48" s="84">
        <v>154.34031100000001</v>
      </c>
      <c r="G48" s="85">
        <f>IF(AND(F48&gt;0,E48&gt;0),(E48/F48%)-100,"x  ")</f>
        <v>7.2711250400421932</v>
      </c>
    </row>
    <row r="49" spans="1:7" ht="12.75" customHeight="1" x14ac:dyDescent="0.2">
      <c r="A49" s="55" t="s">
        <v>76</v>
      </c>
      <c r="B49" s="84">
        <v>8.1747700000000005</v>
      </c>
      <c r="C49" s="84">
        <v>16.505392000000001</v>
      </c>
      <c r="D49" s="84">
        <v>41.341296</v>
      </c>
      <c r="E49" s="84">
        <v>210.823352</v>
      </c>
      <c r="F49" s="84">
        <v>213.696303</v>
      </c>
      <c r="G49" s="85">
        <f>IF(AND(F49&gt;0,E49&gt;0),(E49/F49%)-100,"x  ")</f>
        <v>-1.3444083775281825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0.39629900000000001</v>
      </c>
      <c r="C51" s="84">
        <v>1.559205</v>
      </c>
      <c r="D51" s="84">
        <v>0.584341</v>
      </c>
      <c r="E51" s="84">
        <v>11.250665</v>
      </c>
      <c r="F51" s="84">
        <v>9.7181510000000006</v>
      </c>
      <c r="G51" s="85">
        <f>IF(AND(F51&gt;0,E51&gt;0),(E51/F51%)-100,"x  ")</f>
        <v>15.769604732422849</v>
      </c>
    </row>
    <row r="52" spans="1:7" ht="12.75" customHeight="1" x14ac:dyDescent="0.2">
      <c r="A52" s="56" t="s">
        <v>118</v>
      </c>
      <c r="B52" s="84">
        <v>0.544296</v>
      </c>
      <c r="C52" s="84">
        <v>0.66652</v>
      </c>
      <c r="D52" s="84">
        <v>0.38760299999999998</v>
      </c>
      <c r="E52" s="84">
        <v>5.0353979999999998</v>
      </c>
      <c r="F52" s="84">
        <v>5.6923430000000002</v>
      </c>
      <c r="G52" s="85">
        <f>IF(AND(F52&gt;0,E52&gt;0),(E52/F52%)-100,"x  ")</f>
        <v>-11.54085409118882</v>
      </c>
    </row>
    <row r="53" spans="1:7" ht="12.75" customHeight="1" x14ac:dyDescent="0.2">
      <c r="A53" s="56" t="s">
        <v>78</v>
      </c>
      <c r="B53" s="84">
        <v>3.0210360000000001</v>
      </c>
      <c r="C53" s="84">
        <v>3.8321589999999999</v>
      </c>
      <c r="D53" s="84">
        <v>2.4394849999999999</v>
      </c>
      <c r="E53" s="84">
        <v>48.643065</v>
      </c>
      <c r="F53" s="84">
        <v>38.191845999999998</v>
      </c>
      <c r="G53" s="85">
        <f>IF(AND(F53&gt;0,E53&gt;0),(E53/F53%)-100,"x  ")</f>
        <v>27.365053262939966</v>
      </c>
    </row>
    <row r="54" spans="1:7" ht="12.75" customHeight="1" x14ac:dyDescent="0.2">
      <c r="A54" s="57" t="s">
        <v>79</v>
      </c>
      <c r="B54" s="84">
        <v>181.95995400000001</v>
      </c>
      <c r="C54" s="84">
        <v>183.00028699999999</v>
      </c>
      <c r="D54" s="84">
        <v>138.55428599999999</v>
      </c>
      <c r="E54" s="84">
        <v>2002.827577</v>
      </c>
      <c r="F54" s="84">
        <v>1994.983555</v>
      </c>
      <c r="G54" s="85">
        <f>IF(AND(F54&gt;0,E54&gt;0),(E54/F54%)-100,"x  ")</f>
        <v>0.39318730123567036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141.71155899999999</v>
      </c>
      <c r="C56" s="84">
        <v>149.61804699999999</v>
      </c>
      <c r="D56" s="84">
        <v>112.893345</v>
      </c>
      <c r="E56" s="84">
        <v>1665.2200800000001</v>
      </c>
      <c r="F56" s="84">
        <v>1628.6535140000001</v>
      </c>
      <c r="G56" s="85">
        <f>IF(AND(F56&gt;0,E56&gt;0),(E56/F56%)-100,"x  ")</f>
        <v>2.2452022904608953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123.97823</v>
      </c>
      <c r="C58" s="84">
        <v>131.17739700000001</v>
      </c>
      <c r="D58" s="84">
        <v>91.385006000000004</v>
      </c>
      <c r="E58" s="84">
        <v>1438.030522</v>
      </c>
      <c r="F58" s="84">
        <v>1366.3109979999999</v>
      </c>
      <c r="G58" s="85">
        <f>IF(AND(F58&gt;0,E58&gt;0),(E58/F58%)-100,"x  ")</f>
        <v>5.2491361121284115</v>
      </c>
    </row>
    <row r="59" spans="1:7" ht="12.75" customHeight="1" x14ac:dyDescent="0.2">
      <c r="A59" s="51" t="s">
        <v>82</v>
      </c>
      <c r="B59" s="84">
        <v>5.9973130000000001</v>
      </c>
      <c r="C59" s="84">
        <v>6.1173599999999997</v>
      </c>
      <c r="D59" s="84">
        <v>9.0368279999999999</v>
      </c>
      <c r="E59" s="84">
        <v>69.882908999999998</v>
      </c>
      <c r="F59" s="84">
        <v>71.297926000000004</v>
      </c>
      <c r="G59" s="85">
        <f>IF(AND(F59&gt;0,E59&gt;0),(E59/F59%)-100,"x  ")</f>
        <v>-1.9846538032536927</v>
      </c>
    </row>
    <row r="60" spans="1:7" ht="12.75" customHeight="1" x14ac:dyDescent="0.2">
      <c r="A60" s="50" t="s">
        <v>119</v>
      </c>
      <c r="B60" s="90">
        <v>38.63458</v>
      </c>
      <c r="C60" s="84">
        <v>31.196090000000002</v>
      </c>
      <c r="D60" s="84">
        <v>23.179836999999999</v>
      </c>
      <c r="E60" s="84">
        <v>305.42513400000001</v>
      </c>
      <c r="F60" s="84">
        <v>344.92701199999999</v>
      </c>
      <c r="G60" s="85">
        <f>IF(AND(F60&gt;0,E60&gt;0),(E60/F60%)-100,"x  ")</f>
        <v>-11.452242539937686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4.983562</v>
      </c>
      <c r="C62" s="84">
        <v>6.0662570000000002</v>
      </c>
      <c r="D62" s="84">
        <v>3.4909249999999998</v>
      </c>
      <c r="E62" s="84">
        <v>52.039963</v>
      </c>
      <c r="F62" s="84">
        <v>63.485658999999998</v>
      </c>
      <c r="G62" s="85">
        <f>IF(AND(F62&gt;0,E62&gt;0),(E62/F62%)-100,"x  ")</f>
        <v>-18.02878977754645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416.24943500000001</v>
      </c>
      <c r="C64" s="84">
        <v>400.63277699999998</v>
      </c>
      <c r="D64" s="84">
        <v>327.10623900000002</v>
      </c>
      <c r="E64" s="84">
        <v>4859.272954</v>
      </c>
      <c r="F64" s="84">
        <v>5161.4911309999998</v>
      </c>
      <c r="G64" s="85">
        <f>IF(AND(F64&gt;0,E64&gt;0),(E64/F64%)-100,"x  ")</f>
        <v>-5.8552493713468294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62.770401</v>
      </c>
      <c r="C66" s="84">
        <v>63.280386</v>
      </c>
      <c r="D66" s="84">
        <v>53.188878000000003</v>
      </c>
      <c r="E66" s="84">
        <v>692.20779600000003</v>
      </c>
      <c r="F66" s="84">
        <v>670.04568200000006</v>
      </c>
      <c r="G66" s="85">
        <f t="shared" ref="G66:G71" si="2">IF(AND(F66&gt;0,E66&gt;0),(E66/F66%)-100,"x  ")</f>
        <v>3.3075526931013002</v>
      </c>
    </row>
    <row r="67" spans="1:7" ht="12.75" customHeight="1" x14ac:dyDescent="0.2">
      <c r="A67" s="56" t="s">
        <v>177</v>
      </c>
      <c r="B67" s="84">
        <v>250.73230000000001</v>
      </c>
      <c r="C67" s="84">
        <v>243.83261899999999</v>
      </c>
      <c r="D67" s="84">
        <v>199.096124</v>
      </c>
      <c r="E67" s="84">
        <v>2953.7518920000002</v>
      </c>
      <c r="F67" s="84">
        <v>3420.7557969999998</v>
      </c>
      <c r="G67" s="85">
        <f t="shared" si="2"/>
        <v>-13.652067926320882</v>
      </c>
    </row>
    <row r="68" spans="1:7" ht="12.75" customHeight="1" x14ac:dyDescent="0.2">
      <c r="A68" s="56" t="s">
        <v>86</v>
      </c>
      <c r="B68" s="84">
        <v>39.404435999999997</v>
      </c>
      <c r="C68" s="84">
        <v>38.627051999999999</v>
      </c>
      <c r="D68" s="84">
        <v>27.566766999999999</v>
      </c>
      <c r="E68" s="84">
        <v>445.93081100000001</v>
      </c>
      <c r="F68" s="84">
        <v>408.55177900000001</v>
      </c>
      <c r="G68" s="85">
        <f t="shared" si="2"/>
        <v>9.1491541394071447</v>
      </c>
    </row>
    <row r="69" spans="1:7" ht="12.75" customHeight="1" x14ac:dyDescent="0.2">
      <c r="A69" s="56" t="s">
        <v>133</v>
      </c>
      <c r="B69" s="84">
        <v>14.646635</v>
      </c>
      <c r="C69" s="84">
        <v>13.02997</v>
      </c>
      <c r="D69" s="84">
        <v>12.49489</v>
      </c>
      <c r="E69" s="84">
        <v>190.45402000000001</v>
      </c>
      <c r="F69" s="84">
        <v>153.43187599999999</v>
      </c>
      <c r="G69" s="85">
        <f t="shared" si="2"/>
        <v>24.129369310455431</v>
      </c>
    </row>
    <row r="70" spans="1:7" ht="12.75" customHeight="1" x14ac:dyDescent="0.2">
      <c r="A70" s="58" t="s">
        <v>134</v>
      </c>
      <c r="B70" s="84">
        <v>3.7569270000000001</v>
      </c>
      <c r="C70" s="84">
        <v>7.6263230000000002</v>
      </c>
      <c r="D70" s="84">
        <v>5.9016820000000001</v>
      </c>
      <c r="E70" s="84">
        <v>51.399825999999997</v>
      </c>
      <c r="F70" s="84">
        <v>41.084634000000001</v>
      </c>
      <c r="G70" s="85">
        <f t="shared" si="2"/>
        <v>25.107177539904569</v>
      </c>
    </row>
    <row r="71" spans="1:7" ht="12.75" customHeight="1" x14ac:dyDescent="0.2">
      <c r="A71" s="59" t="s">
        <v>87</v>
      </c>
      <c r="B71" s="84">
        <v>5.1436789999999997</v>
      </c>
      <c r="C71" s="84">
        <v>6.0779709999999998</v>
      </c>
      <c r="D71" s="84">
        <v>2.5195219999999998</v>
      </c>
      <c r="E71" s="84">
        <v>65.701507000000007</v>
      </c>
      <c r="F71" s="84">
        <v>73.225251999999998</v>
      </c>
      <c r="G71" s="85">
        <f t="shared" si="2"/>
        <v>-10.27479564017068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2.6858379999999999</v>
      </c>
      <c r="C73" s="84">
        <v>3.4007489999999998</v>
      </c>
      <c r="D73" s="84">
        <v>1.243779</v>
      </c>
      <c r="E73" s="84">
        <v>34.455475999999997</v>
      </c>
      <c r="F73" s="84">
        <v>41.817264999999999</v>
      </c>
      <c r="G73" s="85">
        <f>IF(AND(F73&gt;0,E73&gt;0),(E73/F73%)-100,"x  ")</f>
        <v>-17.604664006601098</v>
      </c>
    </row>
    <row r="74" spans="1:7" ht="24" x14ac:dyDescent="0.2">
      <c r="A74" s="61" t="s">
        <v>103</v>
      </c>
      <c r="B74" s="84">
        <v>5.6251420000000003</v>
      </c>
      <c r="C74" s="84">
        <v>5.8150979999999999</v>
      </c>
      <c r="D74" s="84">
        <v>5.3007650000000002</v>
      </c>
      <c r="E74" s="84">
        <v>60.890825</v>
      </c>
      <c r="F74" s="84">
        <v>3.4105999999999997E-2</v>
      </c>
      <c r="G74" s="85">
        <f>IF(AND(F74&gt;0,E74&gt;0),(E74/F74%)-100,"x  ")</f>
        <v>178434.05559139157</v>
      </c>
    </row>
    <row r="75" spans="1:7" x14ac:dyDescent="0.2">
      <c r="A75" s="62" t="s">
        <v>42</v>
      </c>
      <c r="B75" s="91">
        <v>1773.9858469999999</v>
      </c>
      <c r="C75" s="87">
        <v>1843.798092</v>
      </c>
      <c r="D75" s="87">
        <v>1609.053541</v>
      </c>
      <c r="E75" s="87">
        <v>20778.343199999999</v>
      </c>
      <c r="F75" s="87">
        <v>20784.540924000001</v>
      </c>
      <c r="G75" s="88">
        <f>IF(AND(F75&gt;0,E75&gt;0),(E75/F75%)-100,"x  ")</f>
        <v>-2.9818912155263888E-2</v>
      </c>
    </row>
    <row r="77" spans="1:7" x14ac:dyDescent="0.2">
      <c r="A77" s="33" t="s">
        <v>151</v>
      </c>
    </row>
    <row r="78" spans="1:7" x14ac:dyDescent="0.2">
      <c r="A78" s="33" t="s">
        <v>176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31 A13:G24 A12 A33:G66 A32 A68:G75 B67:G67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B12:G12">
    <cfRule type="expression" dxfId="2" priority="3">
      <formula>MOD(ROW(),2)=0</formula>
    </cfRule>
  </conditionalFormatting>
  <conditionalFormatting sqref="B32:G32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4/17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4/17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4"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20778.343199999999</v>
      </c>
      <c r="C8" s="94"/>
      <c r="D8" s="93">
        <v>20784.540924000001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2017</v>
      </c>
      <c r="C9" s="20">
        <v>2017</v>
      </c>
      <c r="D9" s="12">
        <v>2016</v>
      </c>
      <c r="E9" s="12">
        <v>2016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2">
        <v>2930.6591100000001</v>
      </c>
      <c r="C10" s="95">
        <f t="shared" ref="C10:C24" si="0">IF(B$8&gt;0,B10/B$8*100,0)</f>
        <v>14.104392644741761</v>
      </c>
      <c r="D10" s="96">
        <v>3397.0537880000002</v>
      </c>
      <c r="E10" s="95">
        <f t="shared" ref="E10:E24" si="1">IF(D$8&gt;0,D10/D$8*100,0)</f>
        <v>16.344136733265096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2">
        <v>2219.1214110000001</v>
      </c>
      <c r="C11" s="97">
        <f t="shared" si="0"/>
        <v>10.679972843070569</v>
      </c>
      <c r="D11" s="96">
        <v>2176.4424509999999</v>
      </c>
      <c r="E11" s="95">
        <f t="shared" si="1"/>
        <v>10.471448269934374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172</v>
      </c>
      <c r="B12" s="92">
        <v>1438.030522</v>
      </c>
      <c r="C12" s="97">
        <f t="shared" si="0"/>
        <v>6.9208141773305591</v>
      </c>
      <c r="D12" s="96">
        <v>1366.3109979999999</v>
      </c>
      <c r="E12" s="95">
        <f t="shared" si="1"/>
        <v>6.5736886034481259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63</v>
      </c>
      <c r="B13" s="92">
        <v>1351.1307650000001</v>
      </c>
      <c r="C13" s="97">
        <f t="shared" si="0"/>
        <v>6.5025914337578179</v>
      </c>
      <c r="D13" s="96">
        <v>1266.044396</v>
      </c>
      <c r="E13" s="95">
        <f t="shared" si="1"/>
        <v>6.0912790935790797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47</v>
      </c>
      <c r="B14" s="92">
        <v>1306.3493249999999</v>
      </c>
      <c r="C14" s="97">
        <f t="shared" si="0"/>
        <v>6.2870716516030978</v>
      </c>
      <c r="D14" s="96">
        <v>1211.533062</v>
      </c>
      <c r="E14" s="95">
        <f t="shared" si="1"/>
        <v>5.8290104478614557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173</v>
      </c>
      <c r="B15" s="92">
        <v>1117.3267169999999</v>
      </c>
      <c r="C15" s="97">
        <f t="shared" si="0"/>
        <v>5.3773619303775861</v>
      </c>
      <c r="D15" s="96">
        <v>1323.4880680000001</v>
      </c>
      <c r="E15" s="95">
        <f t="shared" si="1"/>
        <v>6.3676560037549956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62</v>
      </c>
      <c r="B16" s="92">
        <v>1041.683391</v>
      </c>
      <c r="C16" s="97">
        <f t="shared" si="0"/>
        <v>5.0133130489441529</v>
      </c>
      <c r="D16" s="96">
        <v>974.20805900000005</v>
      </c>
      <c r="E16" s="95">
        <f t="shared" si="1"/>
        <v>4.6871762169886448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48</v>
      </c>
      <c r="B17" s="92">
        <v>819.93809899999997</v>
      </c>
      <c r="C17" s="97">
        <f t="shared" si="0"/>
        <v>3.9461187598441438</v>
      </c>
      <c r="D17" s="96">
        <v>776.75631899999996</v>
      </c>
      <c r="E17" s="95">
        <f t="shared" si="1"/>
        <v>3.7371829468847011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174</v>
      </c>
      <c r="B18" s="92">
        <v>772.73418300000003</v>
      </c>
      <c r="C18" s="97">
        <f t="shared" si="0"/>
        <v>3.7189403195534863</v>
      </c>
      <c r="D18" s="96">
        <v>739.417281</v>
      </c>
      <c r="E18" s="95">
        <f t="shared" si="1"/>
        <v>3.5575348221725291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45</v>
      </c>
      <c r="B19" s="92">
        <v>697.98858900000005</v>
      </c>
      <c r="C19" s="97">
        <f t="shared" si="0"/>
        <v>3.3592119558406375</v>
      </c>
      <c r="D19" s="96">
        <v>708.12068399999998</v>
      </c>
      <c r="E19" s="95">
        <f t="shared" si="1"/>
        <v>3.4069585014616801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72</v>
      </c>
      <c r="B20" s="92">
        <v>541.65847499999995</v>
      </c>
      <c r="C20" s="97">
        <f t="shared" si="0"/>
        <v>2.6068415069782849</v>
      </c>
      <c r="D20" s="96">
        <v>540.31500200000005</v>
      </c>
      <c r="E20" s="95">
        <f t="shared" si="1"/>
        <v>2.5996003663284957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74</v>
      </c>
      <c r="B21" s="92">
        <v>507.05011300000001</v>
      </c>
      <c r="C21" s="97">
        <f t="shared" si="0"/>
        <v>2.440281730450963</v>
      </c>
      <c r="D21" s="96">
        <v>558.02245100000005</v>
      </c>
      <c r="E21" s="95">
        <f t="shared" si="1"/>
        <v>2.6847956519244027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53</v>
      </c>
      <c r="B22" s="92">
        <v>475.00208199999997</v>
      </c>
      <c r="C22" s="97">
        <f t="shared" si="0"/>
        <v>2.2860440672671145</v>
      </c>
      <c r="D22" s="96">
        <v>490.66141599999997</v>
      </c>
      <c r="E22" s="95">
        <f t="shared" si="1"/>
        <v>2.3607036489000874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86</v>
      </c>
      <c r="B23" s="92">
        <v>445.93081100000001</v>
      </c>
      <c r="C23" s="97">
        <f t="shared" si="0"/>
        <v>2.1461326666314764</v>
      </c>
      <c r="D23" s="96">
        <v>408.55177900000001</v>
      </c>
      <c r="E23" s="95">
        <f t="shared" si="1"/>
        <v>1.9656521666458531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54</v>
      </c>
      <c r="B24" s="92">
        <v>372.410369</v>
      </c>
      <c r="C24" s="97">
        <f t="shared" si="0"/>
        <v>1.7923005959397185</v>
      </c>
      <c r="D24" s="96">
        <v>350.38565899999998</v>
      </c>
      <c r="E24" s="95">
        <f t="shared" si="1"/>
        <v>1.6857993654091641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4741.3292379999984</v>
      </c>
      <c r="C26" s="97">
        <f>IF(B$8&gt;0,B26/B$8*100,0)</f>
        <v>22.818610667668626</v>
      </c>
      <c r="D26" s="96">
        <f>D8-(SUM(D10:D24))</f>
        <v>4497.2295109999995</v>
      </c>
      <c r="E26" s="95">
        <f>IF(D$8&gt;0,D26/D$8*100,0)</f>
        <v>21.637377161441311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2017</v>
      </c>
      <c r="C33" s="6">
        <v>2016</v>
      </c>
      <c r="D33" s="6">
        <v>2015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1687.0477860000001</v>
      </c>
      <c r="C34" s="98">
        <v>1650.878639</v>
      </c>
      <c r="D34" s="98">
        <v>1649.5537300000001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1582.678306</v>
      </c>
      <c r="C35" s="98">
        <v>1708.6447639999999</v>
      </c>
      <c r="D35" s="98">
        <v>1590.267754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1858.326055</v>
      </c>
      <c r="C36" s="98">
        <v>1692.2706029999999</v>
      </c>
      <c r="D36" s="98">
        <v>1866.664209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1597.5562849999999</v>
      </c>
      <c r="C37" s="98">
        <v>2109.648357</v>
      </c>
      <c r="D37" s="98">
        <v>1582.7983959999999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1862.559882</v>
      </c>
      <c r="C38" s="98">
        <v>1684.7416929999999</v>
      </c>
      <c r="D38" s="98">
        <v>1639.9235309999999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1747.24254</v>
      </c>
      <c r="C39" s="98">
        <v>1761.9757629999999</v>
      </c>
      <c r="D39" s="98">
        <v>1786.893456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>
        <v>1723.336147</v>
      </c>
      <c r="C40" s="98">
        <v>1511.7262430000001</v>
      </c>
      <c r="D40" s="98">
        <v>1635.183123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>
        <v>1805.4256250000001</v>
      </c>
      <c r="C41" s="98">
        <v>1541.385444</v>
      </c>
      <c r="D41" s="98">
        <v>1655.4041050000001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>
        <v>1687.3330940000001</v>
      </c>
      <c r="C42" s="98">
        <v>1838.6235160000001</v>
      </c>
      <c r="D42" s="98">
        <v>1662.6062099999999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>
        <v>1773.9858469999999</v>
      </c>
      <c r="C43" s="98">
        <v>1698.524071</v>
      </c>
      <c r="D43" s="98">
        <v>1913.1086989999999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>
        <v>1843.798092</v>
      </c>
      <c r="C44" s="98">
        <v>1752.0590769999999</v>
      </c>
      <c r="D44" s="98">
        <v>1984.9380759999999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>
        <v>1609.053541</v>
      </c>
      <c r="C45" s="98">
        <v>1834.062754</v>
      </c>
      <c r="D45" s="98">
        <v>1501.6238049999999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4/17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2019-08-08T15:12:41Z</cp:lastPrinted>
  <dcterms:created xsi:type="dcterms:W3CDTF">2012-03-28T07:56:08Z</dcterms:created>
  <dcterms:modified xsi:type="dcterms:W3CDTF">2019-08-20T11:41:40Z</dcterms:modified>
  <cp:category>LIS-Bericht</cp:category>
</cp:coreProperties>
</file>