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Titles" localSheetId="3">T2_1!$1:$6</definedName>
  </definedNames>
  <calcPr calcId="145621"/>
</workbook>
</file>

<file path=xl/calcChain.xml><?xml version="1.0" encoding="utf-8"?>
<calcChain xmlns="http://schemas.openxmlformats.org/spreadsheetml/2006/main">
  <c r="D26" i="9" l="1"/>
  <c r="E26" i="9" s="1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G74" i="10"/>
  <c r="G73" i="10"/>
  <c r="G72" i="10"/>
  <c r="G70" i="10"/>
  <c r="G69" i="10"/>
  <c r="G68" i="10"/>
  <c r="G67" i="10"/>
  <c r="G66" i="10"/>
  <c r="G65" i="10"/>
  <c r="G63" i="10"/>
  <c r="G61" i="10"/>
  <c r="G59" i="10"/>
  <c r="G58" i="10"/>
  <c r="G57" i="10"/>
  <c r="G55" i="10"/>
  <c r="G53" i="10"/>
  <c r="G52" i="10"/>
  <c r="G51" i="10"/>
  <c r="G50" i="10"/>
  <c r="G48" i="10"/>
  <c r="G47" i="10"/>
  <c r="G46" i="10"/>
  <c r="G45" i="10"/>
  <c r="G44" i="10"/>
  <c r="F42" i="10"/>
  <c r="E42" i="10"/>
  <c r="D42" i="10"/>
  <c r="C42" i="10"/>
  <c r="B42" i="10"/>
  <c r="G41" i="10"/>
  <c r="G40" i="10"/>
  <c r="G39" i="10"/>
  <c r="G38" i="10"/>
  <c r="G37" i="10"/>
  <c r="G36" i="10"/>
  <c r="G35" i="10"/>
  <c r="G34" i="10"/>
  <c r="G33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F11" i="10"/>
  <c r="F31" i="10" s="1"/>
  <c r="E11" i="10"/>
  <c r="E31" i="10" s="1"/>
  <c r="D11" i="10"/>
  <c r="D31" i="10" s="1"/>
  <c r="C11" i="10"/>
  <c r="C31" i="10" s="1"/>
  <c r="B11" i="10"/>
  <c r="B31" i="10" s="1"/>
  <c r="G9" i="10"/>
  <c r="G7" i="10"/>
  <c r="G50" i="5"/>
  <c r="G48" i="5"/>
  <c r="G46" i="5"/>
  <c r="G45" i="5"/>
  <c r="G44" i="5"/>
  <c r="G43" i="5"/>
  <c r="G42" i="5"/>
  <c r="G41" i="5"/>
  <c r="G40" i="5"/>
  <c r="G39" i="5"/>
  <c r="G38" i="5"/>
  <c r="G37" i="5"/>
  <c r="G36" i="5"/>
  <c r="G35" i="5"/>
  <c r="G33" i="5"/>
  <c r="G32" i="5"/>
  <c r="G31" i="5"/>
  <c r="G29" i="5"/>
  <c r="G27" i="5"/>
  <c r="G26" i="5"/>
  <c r="G25" i="5"/>
  <c r="G23" i="5"/>
  <c r="G22" i="5"/>
  <c r="G20" i="5"/>
  <c r="G18" i="5"/>
  <c r="G16" i="5"/>
  <c r="G15" i="5"/>
  <c r="G14" i="5"/>
  <c r="G13" i="5"/>
  <c r="G12" i="5"/>
  <c r="G10" i="5"/>
  <c r="G9" i="5"/>
  <c r="G7" i="5"/>
  <c r="G42" i="10" l="1"/>
  <c r="G31" i="10"/>
  <c r="G11" i="10"/>
  <c r="D59" i="9"/>
  <c r="C59" i="9"/>
  <c r="B59" i="9"/>
  <c r="D58" i="9"/>
  <c r="C58" i="9"/>
  <c r="B58" i="9"/>
  <c r="D57" i="9"/>
  <c r="C57" i="9"/>
  <c r="B57" i="9"/>
  <c r="D56" i="9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  <c r="D50" i="9"/>
  <c r="C50" i="9"/>
  <c r="B50" i="9"/>
  <c r="D49" i="9"/>
  <c r="C49" i="9"/>
  <c r="B49" i="9"/>
  <c r="D48" i="9"/>
  <c r="C48" i="9"/>
  <c r="B48" i="9"/>
</calcChain>
</file>

<file path=xl/sharedStrings.xml><?xml version="1.0" encoding="utf-8"?>
<sst xmlns="http://schemas.openxmlformats.org/spreadsheetml/2006/main" count="236" uniqueCount="183">
  <si>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</si>
  <si>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</si>
  <si>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</si>
  <si>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</si>
  <si>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</si>
  <si>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</si>
  <si>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</si>
  <si>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</si>
  <si>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</si>
  <si>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</si>
  <si>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</si>
  <si>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</si>
  <si>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</si>
  <si>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</si>
  <si>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</si>
  <si>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</si>
  <si>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</si>
  <si>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</si>
  <si>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</si>
  <si>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</si>
  <si>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</si>
  <si>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</si>
  <si>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</si>
  <si>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</si>
  <si>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</si>
  <si>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</si>
  <si>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</si>
  <si>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</si>
  <si>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Waren der gewerblichen Wirtschaft</t>
  </si>
  <si>
    <t>Rohstoffe</t>
  </si>
  <si>
    <t>Halbwaren</t>
  </si>
  <si>
    <t>darunter</t>
  </si>
  <si>
    <t>Mineralölerzeugnisse</t>
  </si>
  <si>
    <t>Fertigwaren</t>
  </si>
  <si>
    <t xml:space="preserve">Vorerzeugnisse </t>
  </si>
  <si>
    <t>Kunststoffe</t>
  </si>
  <si>
    <t>Enderzeugnisse</t>
  </si>
  <si>
    <t>Druckerzeugnisse</t>
  </si>
  <si>
    <t xml:space="preserve">Eisen- und Stahlwaren </t>
  </si>
  <si>
    <t xml:space="preserve">Waren aus Kunststoffen </t>
  </si>
  <si>
    <t xml:space="preserve">Pharmazeutische Erzeugnisse </t>
  </si>
  <si>
    <t xml:space="preserve">Kraftfahrzeuge </t>
  </si>
  <si>
    <t>Insgesamt</t>
  </si>
  <si>
    <t>Europa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</si>
  <si>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</si>
  <si>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</si>
  <si>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</si>
  <si>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</si>
  <si>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</si>
  <si>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</si>
  <si>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</si>
  <si>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</si>
  <si>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</si>
  <si>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</si>
  <si>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</si>
  <si>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</si>
  <si>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</si>
  <si>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</si>
  <si>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</si>
  <si>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</si>
  <si>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</si>
  <si>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</si>
  <si>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</si>
  <si>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</si>
  <si>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</si>
  <si>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</si>
  <si>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</si>
  <si>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</si>
  <si>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</si>
  <si>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</si>
  <si>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</si>
  <si>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</si>
  <si>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</si>
  <si>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</si>
  <si>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</si>
  <si>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</si>
  <si>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</si>
  <si>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</si>
  <si>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</si>
  <si>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</si>
  <si>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</si>
  <si>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</si>
  <si>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</si>
  <si>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</si>
  <si>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</si>
  <si>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</si>
  <si>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</si>
  <si>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</si>
  <si>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</si>
  <si>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</si>
  <si>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</si>
  <si>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</si>
  <si>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</si>
  <si>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</si>
  <si>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</si>
  <si>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</si>
  <si>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</si>
  <si>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</si>
  <si>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</si>
  <si>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</si>
  <si>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</si>
  <si>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</si>
  <si>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</si>
  <si>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</si>
  <si>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</si>
  <si>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</si>
  <si>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</si>
  <si>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</si>
  <si>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</si>
  <si>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</si>
  <si>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t>Fleisch und Fleischwaren</t>
  </si>
  <si>
    <t>Düngemittel</t>
  </si>
  <si>
    <t>Papier und Pappe</t>
  </si>
  <si>
    <t>Bekleidung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</si>
  <si>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</si>
  <si>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</si>
  <si>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</si>
  <si>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</si>
  <si>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</si>
  <si>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</si>
  <si>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</si>
  <si>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</si>
  <si>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</si>
  <si>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</si>
  <si>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</si>
  <si>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</si>
  <si>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</si>
  <si>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</si>
  <si>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</si>
  <si>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Einfuhr des</t>
  </si>
  <si>
    <t>Erdöl und Erdgas</t>
  </si>
  <si>
    <t>Spielwaren</t>
  </si>
  <si>
    <t>Rundfunk-, Fernseh- und 
videotechnische Geräte</t>
  </si>
  <si>
    <t>Taiwan</t>
  </si>
  <si>
    <t>Singapur</t>
  </si>
  <si>
    <t>Fische und Krebstiere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</si>
  <si>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</si>
  <si>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</si>
  <si>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</si>
  <si>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</si>
  <si>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</si>
  <si>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</si>
  <si>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Milch und Milcherzeugnisse,
ausgenommen Butter und Käse</t>
  </si>
  <si>
    <t>STATISTISCHE BERICHTE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</si>
  <si>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</si>
  <si>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endgültige Daten</t>
    </r>
  </si>
  <si>
    <t>Sofern in den Produkten auf das Vorhandensein von Copyrightrechten Dritter 
hingewiesen wird, sind die in deren Produkten ausgewiesenen Copyrightbestimmungen 
zu wahren. Alle übrigen Rechte bleiben vorbehalten.</t>
  </si>
  <si>
    <t>EU-Länder</t>
  </si>
  <si>
    <t>Euro-Länder</t>
  </si>
  <si>
    <t>Sven Ohlsen</t>
  </si>
  <si>
    <t>sven.ohlsen@statistik-nord.de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</si>
  <si>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</si>
  <si>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</si>
  <si>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</si>
  <si>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</si>
  <si>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</si>
  <si>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1. Einfuhr des Landes Schleswig-Holstein nach Warengruppen und -untergruppen</t>
  </si>
  <si>
    <t>2. Einfuhr des Landes Schleswig-Holstein nach Ursprungsländern</t>
  </si>
  <si>
    <t>Ursprungsland</t>
  </si>
  <si>
    <t>1. Einfuhr des Landes Schleswig-Holstein nach Ursprungsländern (TOP15) im Vorjahresvergleich</t>
  </si>
  <si>
    <t>Einfuhr nach ausgewählten Ländern (TOP 15) in JJJJ und JJ-1</t>
  </si>
  <si>
    <t>Rückwaren und Ersatzlieferungen</t>
  </si>
  <si>
    <t>! Vorstehende Null-Werte mit #NV wg. Grafik: Nullwert unterdrücken!</t>
  </si>
  <si>
    <t>Kennziffer: G III 3 - vj 4/18 SH</t>
  </si>
  <si>
    <t>4. Quartal 2018</t>
  </si>
  <si>
    <t xml:space="preserve">© Statistisches Amt für Hamburg und Schleswig-Holstein, Hamburg 2019 
Auszugsweise Vervielfältigung und Verbreitung mit Quellenangabe gestattet.        </t>
  </si>
  <si>
    <t>Januar - Dezember</t>
  </si>
  <si>
    <r>
      <t>2018</t>
    </r>
    <r>
      <rPr>
        <vertAlign val="superscript"/>
        <sz val="9"/>
        <rFont val="Arial"/>
        <family val="2"/>
      </rPr>
      <t>a</t>
    </r>
  </si>
  <si>
    <r>
      <t>2018</t>
    </r>
    <r>
      <rPr>
        <vertAlign val="superscript"/>
        <sz val="9"/>
        <color theme="1"/>
        <rFont val="Arial"/>
        <family val="2"/>
      </rPr>
      <t>a</t>
    </r>
  </si>
  <si>
    <t>der Monate Januar bis Dezember</t>
  </si>
  <si>
    <t>2. Einfuhr des Landes Schleswig-Holstein 2016 bis 2018 im Monatsvergleich</t>
  </si>
  <si>
    <t>Januar - Dezember 2018</t>
  </si>
  <si>
    <t>China, Volksrepublik</t>
  </si>
  <si>
    <t>Verein.Staaten (USA)</t>
  </si>
  <si>
    <t>Korea, Republik</t>
  </si>
  <si>
    <t>Vereinigt.Königreich</t>
  </si>
  <si>
    <t>Frankreich</t>
  </si>
  <si>
    <t>Tschechische Republ.</t>
  </si>
  <si>
    <t xml:space="preserve">2. Einfuhr des Landes Schleswig-Holstein in 2016 bis 2018 </t>
  </si>
  <si>
    <r>
      <t>2017</t>
    </r>
    <r>
      <rPr>
        <vertAlign val="superscript"/>
        <sz val="9"/>
        <rFont val="Arial"/>
        <family val="2"/>
      </rPr>
      <t>b</t>
    </r>
  </si>
  <si>
    <r>
      <t>2017</t>
    </r>
    <r>
      <rPr>
        <vertAlign val="superscript"/>
        <sz val="9"/>
        <color theme="1"/>
        <rFont val="Arial"/>
        <family val="2"/>
      </rPr>
      <t>b</t>
    </r>
  </si>
  <si>
    <t>Volksrepublik China + Hongkong</t>
  </si>
  <si>
    <t>Herausgegeben am: 28. Februar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</si>
</sst>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\ ###\ ##0\ ;\-###\ ###\ ##0\ ;\-\ "/>
    <numFmt numFmtId="165" formatCode="0.0"/>
    <numFmt numFmtId="166" formatCode="_-* #,##0.00\ [$€]_-;\-* #,##0.00\ [$€]_-;_-* &quot;-&quot;??\ [$€]_-;_-@_-"/>
    <numFmt numFmtId="167" formatCode="###\ ###\ ##0&quot;  &quot;;\-###\ ###\ ##0&quot;  &quot;;&quot;-  &quot;"/>
    <numFmt numFmtId="168" formatCode="###\ ##0.0&quot;  &quot;;\-###\ ##0.0&quot;  &quot;;&quot;-  &quot;"/>
    <numFmt numFmtId="169" formatCode="###\ ###\ ##0\ \ ;\-###\ ###\ ##0\ \ ;\-\ \ "/>
    <numFmt numFmtId="170" formatCode="###\ ##0.0\ \ ;\-\ ###\ ##0.0\ \ ;\-\ \ \ \ \ \ "/>
  </numFmts>
  <fonts count="31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8"/>
      <color theme="1"/>
      <name val="Arial"/>
      <family val="2"/>
    </font>
    <font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</borders>
  <cellStyleXfs count="6">
    <xf numFmtId="0" fontId="0" fillId="0" borderId="0"/>
    <xf numFmtId="0" fontId="21" fillId="0" borderId="0"/>
    <xf numFmtId="166" fontId="11" fillId="0" borderId="0" applyFont="0" applyFill="0" applyBorder="0" applyAlignment="0" applyProtection="0"/>
    <xf numFmtId="0" fontId="22" fillId="0" borderId="0"/>
    <xf numFmtId="0" fontId="27" fillId="0" borderId="0" applyNumberFormat="0" applyFill="0" applyBorder="0" applyAlignment="0" applyProtection="0"/>
    <xf numFmtId="0" fontId="1" fillId="0" borderId="0"/>
  </cellStyleXfs>
  <cellXfs count="149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right"/>
    </xf>
    <xf numFmtId="0" fontId="10" fillId="0" borderId="0" xfId="0" applyFont="1" applyAlignment="1">
      <alignment vertical="top"/>
    </xf>
    <xf numFmtId="0" fontId="17" fillId="3" borderId="11" xfId="0" quotePrefix="1" applyFont="1" applyFill="1" applyBorder="1" applyAlignment="1">
      <alignment horizontal="center" vertical="center" wrapText="1"/>
    </xf>
    <xf numFmtId="0" fontId="17" fillId="0" borderId="17" xfId="0" applyFont="1" applyBorder="1"/>
    <xf numFmtId="0" fontId="16" fillId="0" borderId="17" xfId="0" applyFont="1" applyBorder="1" applyAlignment="1">
      <alignment horizontal="left" vertical="top" wrapText="1" indent="1"/>
    </xf>
    <xf numFmtId="0" fontId="17" fillId="0" borderId="17" xfId="0" applyFont="1" applyBorder="1" applyAlignment="1">
      <alignment horizontal="left" vertical="top" wrapText="1" indent="1"/>
    </xf>
    <xf numFmtId="0" fontId="17" fillId="0" borderId="17" xfId="0" applyFont="1" applyBorder="1" applyAlignment="1">
      <alignment horizontal="left" vertical="top" wrapText="1" indent="2"/>
    </xf>
    <xf numFmtId="0" fontId="17" fillId="0" borderId="17" xfId="0" applyFont="1" applyBorder="1" applyAlignment="1">
      <alignment horizontal="left" indent="2"/>
    </xf>
    <xf numFmtId="0" fontId="17" fillId="0" borderId="17" xfId="0" applyFont="1" applyBorder="1" applyAlignment="1">
      <alignment horizontal="left" indent="1"/>
    </xf>
    <xf numFmtId="0" fontId="16" fillId="0" borderId="17" xfId="0" applyFont="1" applyBorder="1"/>
    <xf numFmtId="0" fontId="16" fillId="0" borderId="17" xfId="0" applyFont="1" applyBorder="1" applyAlignment="1">
      <alignment horizontal="left" indent="1"/>
    </xf>
    <xf numFmtId="0" fontId="16" fillId="0" borderId="17" xfId="0" applyFont="1" applyBorder="1" applyAlignment="1">
      <alignment horizontal="left" indent="2"/>
    </xf>
    <xf numFmtId="0" fontId="16" fillId="0" borderId="17" xfId="0" applyFont="1" applyBorder="1" applyAlignment="1">
      <alignment horizontal="left" indent="3"/>
    </xf>
    <xf numFmtId="0" fontId="17" fillId="0" borderId="17" xfId="0" applyFont="1" applyBorder="1" applyAlignment="1">
      <alignment horizontal="left" indent="3"/>
    </xf>
    <xf numFmtId="0" fontId="17" fillId="0" borderId="17" xfId="0" applyFont="1" applyBorder="1" applyAlignment="1">
      <alignment horizontal="left" indent="4"/>
    </xf>
    <xf numFmtId="0" fontId="15" fillId="0" borderId="18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6" fillId="0" borderId="10" xfId="0" applyFont="1" applyBorder="1" applyAlignment="1">
      <alignment horizontal="left" vertical="top" indent="1"/>
    </xf>
    <xf numFmtId="0" fontId="16" fillId="0" borderId="10" xfId="0" applyFont="1" applyBorder="1" applyAlignment="1">
      <alignment horizontal="left" vertical="top" indent="2"/>
    </xf>
    <xf numFmtId="0" fontId="16" fillId="0" borderId="10" xfId="0" applyFont="1" applyBorder="1" applyAlignment="1">
      <alignment horizontal="left" vertical="top" indent="3"/>
    </xf>
    <xf numFmtId="0" fontId="17" fillId="0" borderId="10" xfId="0" applyFont="1" applyBorder="1" applyAlignment="1">
      <alignment horizontal="left" vertical="top" indent="3"/>
    </xf>
    <xf numFmtId="0" fontId="17" fillId="0" borderId="10" xfId="0" applyFont="1" applyBorder="1" applyAlignment="1">
      <alignment horizontal="left" vertical="top" indent="2"/>
    </xf>
    <xf numFmtId="0" fontId="17" fillId="0" borderId="10" xfId="0" applyFont="1" applyBorder="1" applyAlignment="1">
      <alignment horizontal="left" vertical="top"/>
    </xf>
    <xf numFmtId="0" fontId="17" fillId="0" borderId="10" xfId="0" applyFont="1" applyBorder="1" applyAlignment="1">
      <alignment horizontal="left" vertical="top" indent="1"/>
    </xf>
    <xf numFmtId="0" fontId="16" fillId="0" borderId="10" xfId="0" applyFont="1" applyBorder="1" applyAlignment="1">
      <alignment horizontal="left" vertical="top"/>
    </xf>
    <xf numFmtId="0" fontId="17" fillId="0" borderId="10" xfId="0" applyFont="1" applyBorder="1" applyAlignment="1">
      <alignment horizontal="left" indent="1"/>
    </xf>
    <xf numFmtId="0" fontId="17" fillId="0" borderId="10" xfId="0" applyFont="1" applyBorder="1"/>
    <xf numFmtId="0" fontId="16" fillId="0" borderId="10" xfId="0" applyFont="1" applyBorder="1" applyAlignment="1">
      <alignment horizontal="left" indent="1"/>
    </xf>
    <xf numFmtId="0" fontId="16" fillId="0" borderId="10" xfId="0" applyFont="1" applyBorder="1" applyAlignment="1">
      <alignment horizontal="left" wrapText="1"/>
    </xf>
    <xf numFmtId="0" fontId="24" fillId="0" borderId="23" xfId="0" applyFont="1" applyBorder="1" applyAlignment="1">
      <alignment horizontal="left" wrapText="1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2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17" xfId="0" applyFont="1" applyBorder="1" applyAlignment="1">
      <alignment horizontal="left" wrapText="1" indent="3"/>
    </xf>
    <xf numFmtId="0" fontId="29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top"/>
    </xf>
    <xf numFmtId="0" fontId="17" fillId="0" borderId="17" xfId="0" applyFont="1" applyBorder="1" applyAlignment="1">
      <alignment horizontal="left" wrapText="1"/>
    </xf>
    <xf numFmtId="0" fontId="16" fillId="0" borderId="16" xfId="0" applyFont="1" applyBorder="1" applyAlignment="1">
      <alignment horizontal="center" vertical="center"/>
    </xf>
    <xf numFmtId="0" fontId="17" fillId="0" borderId="16" xfId="0" applyFont="1" applyBorder="1" applyAlignment="1">
      <alignment horizontal="left" vertical="top" wrapText="1" inden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28" fillId="0" borderId="0" xfId="4" applyFont="1" applyAlignment="1">
      <alignment horizontal="left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right"/>
    </xf>
    <xf numFmtId="0" fontId="16" fillId="3" borderId="2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165" fontId="5" fillId="0" borderId="0" xfId="0" applyNumberFormat="1" applyFont="1"/>
    <xf numFmtId="165" fontId="11" fillId="2" borderId="0" xfId="0" applyNumberFormat="1" applyFont="1" applyFill="1" applyAlignment="1">
      <alignment vertical="center"/>
    </xf>
    <xf numFmtId="0" fontId="5" fillId="2" borderId="0" xfId="0" applyFont="1" applyFill="1" applyBorder="1" applyAlignment="1" applyProtection="1">
      <alignment horizontal="right"/>
      <protection locked="0"/>
    </xf>
    <xf numFmtId="0" fontId="17" fillId="2" borderId="0" xfId="0" applyFont="1" applyFill="1" applyAlignment="1">
      <alignment vertical="center"/>
    </xf>
    <xf numFmtId="0" fontId="20" fillId="0" borderId="0" xfId="0" quotePrefix="1" applyFont="1" applyAlignment="1">
      <alignment horizontal="right"/>
    </xf>
    <xf numFmtId="0" fontId="17" fillId="3" borderId="11" xfId="0" quotePrefix="1" applyFont="1" applyFill="1" applyBorder="1" applyAlignment="1">
      <alignment horizontal="centerContinuous" vertical="center" wrapText="1"/>
    </xf>
    <xf numFmtId="167" fontId="16" fillId="0" borderId="0" xfId="0" applyNumberFormat="1" applyFont="1"/>
    <xf numFmtId="168" fontId="16" fillId="0" borderId="0" xfId="0" applyNumberFormat="1" applyFont="1"/>
    <xf numFmtId="167" fontId="24" fillId="0" borderId="19" xfId="0" applyNumberFormat="1" applyFont="1" applyBorder="1"/>
    <xf numFmtId="167" fontId="24" fillId="0" borderId="20" xfId="0" applyNumberFormat="1" applyFont="1" applyBorder="1"/>
    <xf numFmtId="168" fontId="24" fillId="0" borderId="20" xfId="0" applyNumberFormat="1" applyFont="1" applyBorder="1"/>
    <xf numFmtId="0" fontId="16" fillId="3" borderId="21" xfId="0" quotePrefix="1" applyFont="1" applyFill="1" applyBorder="1" applyAlignment="1">
      <alignment horizontal="center" vertical="center"/>
    </xf>
    <xf numFmtId="167" fontId="17" fillId="0" borderId="0" xfId="0" applyNumberFormat="1" applyFont="1"/>
    <xf numFmtId="167" fontId="24" fillId="0" borderId="24" xfId="0" applyNumberFormat="1" applyFont="1" applyBorder="1"/>
    <xf numFmtId="169" fontId="5" fillId="0" borderId="0" xfId="0" applyNumberFormat="1" applyFont="1" applyAlignment="1">
      <alignment horizontal="right" vertical="center"/>
    </xf>
    <xf numFmtId="169" fontId="5" fillId="0" borderId="0" xfId="0" applyNumberFormat="1" applyFont="1" applyFill="1" applyBorder="1" applyAlignment="1">
      <alignment horizontal="right" vertical="center"/>
    </xf>
    <xf numFmtId="170" fontId="5" fillId="0" borderId="0" xfId="0" applyNumberFormat="1" applyFont="1" applyFill="1" applyBorder="1" applyAlignment="1">
      <alignment horizontal="right" vertical="center"/>
    </xf>
    <xf numFmtId="170" fontId="5" fillId="0" borderId="0" xfId="0" applyNumberFormat="1" applyFont="1" applyFill="1" applyBorder="1" applyAlignment="1">
      <alignment vertical="center"/>
    </xf>
    <xf numFmtId="169" fontId="5" fillId="0" borderId="0" xfId="0" applyNumberFormat="1" applyFont="1" applyFill="1" applyBorder="1" applyAlignment="1">
      <alignment vertical="center"/>
    </xf>
    <xf numFmtId="170" fontId="5" fillId="0" borderId="0" xfId="0" applyNumberFormat="1" applyFont="1" applyAlignment="1">
      <alignment horizontal="right" vertical="center"/>
    </xf>
    <xf numFmtId="167" fontId="5" fillId="0" borderId="0" xfId="0" applyNumberFormat="1" applyFont="1"/>
    <xf numFmtId="0" fontId="9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8" fillId="0" borderId="0" xfId="4" applyFont="1" applyAlignment="1">
      <alignment horizontal="left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2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left" vertical="top"/>
    </xf>
    <xf numFmtId="0" fontId="12" fillId="0" borderId="0" xfId="0" applyFont="1" applyFill="1" applyAlignment="1">
      <alignment horizontal="center" vertical="center"/>
    </xf>
    <xf numFmtId="0" fontId="17" fillId="3" borderId="11" xfId="0" quotePrefix="1" applyNumberFormat="1" applyFont="1" applyFill="1" applyBorder="1" applyAlignment="1">
      <alignment horizontal="center" vertical="center" wrapText="1"/>
    </xf>
    <xf numFmtId="0" fontId="16" fillId="3" borderId="11" xfId="0" applyNumberFormat="1" applyFont="1" applyFill="1" applyBorder="1" applyAlignment="1">
      <alignment horizontal="center" vertical="center" wrapText="1"/>
    </xf>
    <xf numFmtId="17" fontId="17" fillId="3" borderId="11" xfId="0" quotePrefix="1" applyNumberFormat="1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vertical="center" wrapText="1"/>
    </xf>
    <xf numFmtId="0" fontId="16" fillId="3" borderId="13" xfId="0" applyFont="1" applyFill="1" applyBorder="1" applyAlignment="1"/>
    <xf numFmtId="0" fontId="17" fillId="3" borderId="13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left" vertical="center" wrapText="1" indent="1"/>
    </xf>
    <xf numFmtId="0" fontId="16" fillId="3" borderId="12" xfId="0" applyFont="1" applyFill="1" applyBorder="1" applyAlignment="1">
      <alignment horizontal="left" vertical="center" indent="1"/>
    </xf>
    <xf numFmtId="0" fontId="16" fillId="3" borderId="15" xfId="0" applyFont="1" applyFill="1" applyBorder="1" applyAlignment="1">
      <alignment horizontal="left" vertical="center" indent="1"/>
    </xf>
    <xf numFmtId="0" fontId="16" fillId="3" borderId="21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left" vertical="center" indent="1"/>
    </xf>
    <xf numFmtId="0" fontId="16" fillId="3" borderId="21" xfId="0" applyFont="1" applyFill="1" applyBorder="1" applyAlignment="1">
      <alignment horizontal="center" vertical="center"/>
    </xf>
    <xf numFmtId="0" fontId="16" fillId="3" borderId="22" xfId="0" applyFont="1" applyFill="1" applyBorder="1" applyAlignment="1"/>
    <xf numFmtId="0" fontId="16" fillId="3" borderId="25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vertical="top"/>
    </xf>
    <xf numFmtId="0" fontId="2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</cellXfs>
  <cellStyles count="6">
    <cellStyle name="Euro" xfId="2"/>
    <cellStyle name="Hyperlink" xfId="4" builtinId="8"/>
    <cellStyle name="Standard" xfId="0" builtinId="0"/>
    <cellStyle name="Standard 2" xfId="1"/>
    <cellStyle name="Standard 2 2" xfId="5"/>
    <cellStyle name="Standard 3 2" xfId="3"/>
  </cellStyles>
  <dxfs count="7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EBEBEB"/>
      <color rgb="FFF2F2F2"/>
      <color rgb="FF1E467D"/>
      <color rgb="FFFADC37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8827410087253E-2"/>
          <c:y val="7.2139015409958998E-2"/>
          <c:w val="0.71339231686948223"/>
          <c:h val="0.6608060877636197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Dänemark</c:v>
                </c:pt>
                <c:pt idx="2">
                  <c:v>Schweden</c:v>
                </c:pt>
                <c:pt idx="3">
                  <c:v>Verein.Staaten (USA)</c:v>
                </c:pt>
                <c:pt idx="4">
                  <c:v>Niederlande</c:v>
                </c:pt>
                <c:pt idx="5">
                  <c:v>Polen</c:v>
                </c:pt>
                <c:pt idx="6">
                  <c:v>Korea, Republik</c:v>
                </c:pt>
                <c:pt idx="7">
                  <c:v>Vereinigt.Königreich</c:v>
                </c:pt>
                <c:pt idx="8">
                  <c:v>Italien</c:v>
                </c:pt>
                <c:pt idx="9">
                  <c:v>Frankreich</c:v>
                </c:pt>
                <c:pt idx="10">
                  <c:v>Belgien</c:v>
                </c:pt>
                <c:pt idx="11">
                  <c:v>Norwegen</c:v>
                </c:pt>
                <c:pt idx="12">
                  <c:v>Schweiz</c:v>
                </c:pt>
                <c:pt idx="13">
                  <c:v>Finnland</c:v>
                </c:pt>
                <c:pt idx="14">
                  <c:v>Tschechische Republ.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;\-\ \ </c:formatCode>
                <c:ptCount val="15"/>
                <c:pt idx="0">
                  <c:v>2867.313013</c:v>
                </c:pt>
                <c:pt idx="1">
                  <c:v>2287.5608769999999</c:v>
                </c:pt>
                <c:pt idx="2">
                  <c:v>1385.0528300000001</c:v>
                </c:pt>
                <c:pt idx="3">
                  <c:v>1372.1325790000001</c:v>
                </c:pt>
                <c:pt idx="4">
                  <c:v>1285.8302120000001</c:v>
                </c:pt>
                <c:pt idx="5">
                  <c:v>1087.609543</c:v>
                </c:pt>
                <c:pt idx="6">
                  <c:v>993.95694700000001</c:v>
                </c:pt>
                <c:pt idx="7">
                  <c:v>941.12933099999998</c:v>
                </c:pt>
                <c:pt idx="8">
                  <c:v>839.65376000000003</c:v>
                </c:pt>
                <c:pt idx="9">
                  <c:v>791.72996499999999</c:v>
                </c:pt>
                <c:pt idx="10">
                  <c:v>727.43081700000005</c:v>
                </c:pt>
                <c:pt idx="11">
                  <c:v>685.33415400000001</c:v>
                </c:pt>
                <c:pt idx="12">
                  <c:v>551.35045500000001</c:v>
                </c:pt>
                <c:pt idx="13">
                  <c:v>542.10809400000005</c:v>
                </c:pt>
                <c:pt idx="14">
                  <c:v>446.87094200000001</c:v>
                </c:pt>
              </c:numCache>
            </c:numRef>
          </c:val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Dänemark</c:v>
                </c:pt>
                <c:pt idx="2">
                  <c:v>Schweden</c:v>
                </c:pt>
                <c:pt idx="3">
                  <c:v>Verein.Staaten (USA)</c:v>
                </c:pt>
                <c:pt idx="4">
                  <c:v>Niederlande</c:v>
                </c:pt>
                <c:pt idx="5">
                  <c:v>Polen</c:v>
                </c:pt>
                <c:pt idx="6">
                  <c:v>Korea, Republik</c:v>
                </c:pt>
                <c:pt idx="7">
                  <c:v>Vereinigt.Königreich</c:v>
                </c:pt>
                <c:pt idx="8">
                  <c:v>Italien</c:v>
                </c:pt>
                <c:pt idx="9">
                  <c:v>Frankreich</c:v>
                </c:pt>
                <c:pt idx="10">
                  <c:v>Belgien</c:v>
                </c:pt>
                <c:pt idx="11">
                  <c:v>Norwegen</c:v>
                </c:pt>
                <c:pt idx="12">
                  <c:v>Schweiz</c:v>
                </c:pt>
                <c:pt idx="13">
                  <c:v>Finnland</c:v>
                </c:pt>
                <c:pt idx="14">
                  <c:v>Tschechische Republ.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;\-\ \ </c:formatCode>
                <c:ptCount val="15"/>
                <c:pt idx="0">
                  <c:v>2930.6591100000001</c:v>
                </c:pt>
                <c:pt idx="1">
                  <c:v>2219.1214110000001</c:v>
                </c:pt>
                <c:pt idx="2">
                  <c:v>1351.1307650000001</c:v>
                </c:pt>
                <c:pt idx="3">
                  <c:v>1438.030522</c:v>
                </c:pt>
                <c:pt idx="4">
                  <c:v>1306.3493249999999</c:v>
                </c:pt>
                <c:pt idx="5">
                  <c:v>1041.683391</c:v>
                </c:pt>
                <c:pt idx="6">
                  <c:v>99.667017999999999</c:v>
                </c:pt>
                <c:pt idx="7">
                  <c:v>1117.3267169999999</c:v>
                </c:pt>
                <c:pt idx="8">
                  <c:v>819.93809899999997</c:v>
                </c:pt>
                <c:pt idx="9">
                  <c:v>772.73418300000003</c:v>
                </c:pt>
                <c:pt idx="10">
                  <c:v>697.98858900000005</c:v>
                </c:pt>
                <c:pt idx="11">
                  <c:v>541.65847499999995</c:v>
                </c:pt>
                <c:pt idx="12">
                  <c:v>507.05011300000001</c:v>
                </c:pt>
                <c:pt idx="13">
                  <c:v>475.00208199999997</c:v>
                </c:pt>
                <c:pt idx="14">
                  <c:v>370.88457499999998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4438912"/>
        <c:axId val="94440448"/>
      </c:barChart>
      <c:catAx>
        <c:axId val="9443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440448"/>
        <c:crosses val="autoZero"/>
        <c:auto val="1"/>
        <c:lblAlgn val="ctr"/>
        <c:lblOffset val="100"/>
        <c:noMultiLvlLbl val="0"/>
      </c:catAx>
      <c:valAx>
        <c:axId val="94440448"/>
        <c:scaling>
          <c:orientation val="minMax"/>
        </c:scaling>
        <c:delete val="0"/>
        <c:axPos val="l"/>
        <c:majorGridlines/>
        <c:numFmt formatCode="###\ ##0" sourceLinked="0"/>
        <c:majorTickMark val="out"/>
        <c:minorTickMark val="none"/>
        <c:tickLblPos val="nextTo"/>
        <c:crossAx val="94438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629495637369649"/>
          <c:y val="0.45019651232120578"/>
          <c:w val="9.019153011278995E-2"/>
          <c:h val="9.9606729486683018E-2"/>
        </c:manualLayout>
      </c:layout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80314965" l="0.59055118110236227" r="0.59055118110236227" t="0.78740157480314965" header="0.59055118110236227" footer="0.59055118110236227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T3_1!$B$33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T3_1!$B$48:$B$59</c:f>
              <c:numCache>
                <c:formatCode>0.0</c:formatCode>
                <c:ptCount val="12"/>
                <c:pt idx="0">
                  <c:v>1761.673495</c:v>
                </c:pt>
                <c:pt idx="1">
                  <c:v>1586.8445529999999</c:v>
                </c:pt>
                <c:pt idx="2">
                  <c:v>1822.9660799999999</c:v>
                </c:pt>
                <c:pt idx="3">
                  <c:v>1780.4251979999999</c:v>
                </c:pt>
                <c:pt idx="4">
                  <c:v>1796.5935019999999</c:v>
                </c:pt>
                <c:pt idx="5">
                  <c:v>1831.4425960000001</c:v>
                </c:pt>
                <c:pt idx="6">
                  <c:v>1992.014169</c:v>
                </c:pt>
                <c:pt idx="7">
                  <c:v>1923.7128310000001</c:v>
                </c:pt>
                <c:pt idx="8">
                  <c:v>1837.1976440000001</c:v>
                </c:pt>
                <c:pt idx="9">
                  <c:v>2038.5523479999999</c:v>
                </c:pt>
                <c:pt idx="10">
                  <c:v>2010.261473</c:v>
                </c:pt>
                <c:pt idx="11">
                  <c:v>1816.4477360000001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T3_1!$C$33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T3_1!$C$48:$C$59</c:f>
              <c:numCache>
                <c:formatCode>0.0</c:formatCode>
                <c:ptCount val="12"/>
                <c:pt idx="0">
                  <c:v>1687.0477860000001</c:v>
                </c:pt>
                <c:pt idx="1">
                  <c:v>1582.678306</c:v>
                </c:pt>
                <c:pt idx="2">
                  <c:v>1858.326055</c:v>
                </c:pt>
                <c:pt idx="3">
                  <c:v>1597.5562849999999</c:v>
                </c:pt>
                <c:pt idx="4">
                  <c:v>1862.559882</c:v>
                </c:pt>
                <c:pt idx="5">
                  <c:v>1747.24254</c:v>
                </c:pt>
                <c:pt idx="6">
                  <c:v>1723.336147</c:v>
                </c:pt>
                <c:pt idx="7">
                  <c:v>1805.4256250000001</c:v>
                </c:pt>
                <c:pt idx="8">
                  <c:v>1687.3330940000001</c:v>
                </c:pt>
                <c:pt idx="9">
                  <c:v>1773.9858469999999</c:v>
                </c:pt>
                <c:pt idx="10">
                  <c:v>1843.798092</c:v>
                </c:pt>
                <c:pt idx="11">
                  <c:v>1609.053541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T3_1!$D$33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T3_1!$D$48:$D$59</c:f>
              <c:numCache>
                <c:formatCode>0.0</c:formatCode>
                <c:ptCount val="12"/>
                <c:pt idx="0">
                  <c:v>1650.878639</c:v>
                </c:pt>
                <c:pt idx="1">
                  <c:v>1708.6447639999999</c:v>
                </c:pt>
                <c:pt idx="2">
                  <c:v>1692.2706029999999</c:v>
                </c:pt>
                <c:pt idx="3">
                  <c:v>2109.648357</c:v>
                </c:pt>
                <c:pt idx="4">
                  <c:v>1684.7416929999999</c:v>
                </c:pt>
                <c:pt idx="5">
                  <c:v>1761.9757629999999</c:v>
                </c:pt>
                <c:pt idx="6">
                  <c:v>1511.7262430000001</c:v>
                </c:pt>
                <c:pt idx="7">
                  <c:v>1541.385444</c:v>
                </c:pt>
                <c:pt idx="8">
                  <c:v>1838.6235160000001</c:v>
                </c:pt>
                <c:pt idx="9">
                  <c:v>1698.524071</c:v>
                </c:pt>
                <c:pt idx="10">
                  <c:v>1752.0590769999999</c:v>
                </c:pt>
                <c:pt idx="11">
                  <c:v>1834.062754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95104"/>
        <c:axId val="94497024"/>
      </c:lineChart>
      <c:catAx>
        <c:axId val="9449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497024"/>
        <c:crosses val="autoZero"/>
        <c:auto val="1"/>
        <c:lblAlgn val="ctr"/>
        <c:lblOffset val="100"/>
        <c:noMultiLvlLbl val="0"/>
      </c:catAx>
      <c:valAx>
        <c:axId val="94497024"/>
        <c:scaling>
          <c:orientation val="minMax"/>
        </c:scaling>
        <c:delete val="0"/>
        <c:axPos val="l"/>
        <c:majorGridlines/>
        <c:numFmt formatCode="###\ ##0" sourceLinked="0"/>
        <c:majorTickMark val="out"/>
        <c:minorTickMark val="none"/>
        <c:tickLblPos val="nextTo"/>
        <c:crossAx val="944951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57148</xdr:rowOff>
    </xdr:from>
    <xdr:to>
      <xdr:col>6</xdr:col>
      <xdr:colOff>900450</xdr:colOff>
      <xdr:row>47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72273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2</xdr:row>
      <xdr:rowOff>123825</xdr:rowOff>
    </xdr:from>
    <xdr:to>
      <xdr:col>6</xdr:col>
      <xdr:colOff>561975</xdr:colOff>
      <xdr:row>25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323850</xdr:colOff>
      <xdr:row>28</xdr:row>
      <xdr:rowOff>128586</xdr:rowOff>
    </xdr:from>
    <xdr:to>
      <xdr:col>6</xdr:col>
      <xdr:colOff>552450</xdr:colOff>
      <xdr:row>47</xdr:row>
      <xdr:rowOff>142874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0.16892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530" y="38069"/>
          <a:ext cx="942970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</a:t>
          </a:r>
          <a:r>
            <a:rPr lang="de-DE" sz="800" b="1" baseline="0">
              <a:latin typeface="Arial" pitchFamily="34" charset="0"/>
              <a:cs typeface="Arial" pitchFamily="34" charset="0"/>
            </a:rPr>
            <a:t> Euro</a:t>
          </a:r>
          <a:endParaRPr lang="de-DE" sz="8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0.16667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23908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3"/>
  <sheetViews>
    <sheetView tabSelected="1" view="pageLayout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>
      <c r="A1" s="146"/>
    </row>
    <row r="2" spans="1:7" ht="14.25" customHeight="1" x14ac:dyDescent="0.2"/>
    <row r="3" spans="1:7" ht="20.25" customHeight="1" x14ac:dyDescent="0.3">
      <c r="A3" s="31" t="s">
        <v>104</v>
      </c>
    </row>
    <row r="4" spans="1:7" ht="20.25" x14ac:dyDescent="0.3">
      <c r="A4" s="31" t="s">
        <v>105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69" t="s">
        <v>143</v>
      </c>
    </row>
    <row r="16" spans="1:7" ht="15" x14ac:dyDescent="0.2">
      <c r="G16" s="63" t="s">
        <v>163</v>
      </c>
    </row>
    <row r="17" spans="1:7" x14ac:dyDescent="0.2">
      <c r="G17" s="64"/>
    </row>
    <row r="18" spans="1:7" ht="37.5" customHeight="1" x14ac:dyDescent="0.5">
      <c r="G18" s="32" t="s">
        <v>129</v>
      </c>
    </row>
    <row r="19" spans="1:7" ht="37.5" customHeight="1" x14ac:dyDescent="0.5">
      <c r="G19" s="32" t="s">
        <v>128</v>
      </c>
    </row>
    <row r="20" spans="1:7" ht="37.5" x14ac:dyDescent="0.5">
      <c r="G20" s="88" t="s">
        <v>164</v>
      </c>
    </row>
    <row r="21" spans="1:7" ht="16.5" x14ac:dyDescent="0.25">
      <c r="A21" s="30"/>
      <c r="B21" s="30"/>
      <c r="C21" s="30"/>
      <c r="D21" s="30"/>
      <c r="E21" s="30"/>
      <c r="F21" s="30"/>
      <c r="G21" s="64"/>
    </row>
    <row r="22" spans="1:7" ht="15" x14ac:dyDescent="0.2">
      <c r="G22" s="80" t="s">
        <v>182</v>
      </c>
    </row>
    <row r="23" spans="1:7" ht="20.25" customHeight="1" x14ac:dyDescent="0.25">
      <c r="A23" s="105"/>
      <c r="B23" s="105"/>
      <c r="C23" s="105"/>
      <c r="D23" s="105"/>
      <c r="E23" s="105"/>
      <c r="F23" s="105"/>
      <c r="G23" s="105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4"/>
  <sheetViews>
    <sheetView view="pageLayout" zoomScaleNormal="100" workbookViewId="0">
      <selection sqref="A1:G1"/>
    </sheetView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8" customFormat="1" ht="15.75" x14ac:dyDescent="0.2">
      <c r="A1" s="147" t="s">
        <v>0</v>
      </c>
      <c r="B1" s="147"/>
      <c r="C1" s="147"/>
      <c r="D1" s="147"/>
      <c r="E1" s="147"/>
      <c r="F1" s="147"/>
      <c r="G1" s="147"/>
    </row>
    <row r="2" spans="1:7" s="48" customFormat="1" x14ac:dyDescent="0.2"/>
    <row r="3" spans="1:7" s="48" customFormat="1" ht="15.75" x14ac:dyDescent="0.25">
      <c r="A3" s="113" t="s">
        <v>1</v>
      </c>
      <c r="B3" s="114"/>
      <c r="C3" s="114"/>
      <c r="D3" s="114"/>
      <c r="E3" s="114"/>
      <c r="F3" s="114"/>
      <c r="G3" s="114"/>
    </row>
    <row r="4" spans="1:7" s="48" customFormat="1" x14ac:dyDescent="0.2">
      <c r="A4" s="110"/>
      <c r="B4" s="110"/>
      <c r="C4" s="110"/>
      <c r="D4" s="110"/>
      <c r="E4" s="110"/>
      <c r="F4" s="110"/>
      <c r="G4" s="110"/>
    </row>
    <row r="5" spans="1:7" s="48" customFormat="1" x14ac:dyDescent="0.2">
      <c r="A5" s="74" t="s">
        <v>136</v>
      </c>
      <c r="B5" s="76"/>
      <c r="C5" s="76"/>
      <c r="D5" s="76"/>
      <c r="E5" s="76"/>
      <c r="F5" s="76"/>
      <c r="G5" s="76"/>
    </row>
    <row r="6" spans="1:7" s="48" customFormat="1" ht="5.85" customHeight="1" x14ac:dyDescent="0.2">
      <c r="A6" s="74"/>
      <c r="B6" s="76"/>
      <c r="C6" s="76"/>
      <c r="D6" s="76"/>
      <c r="E6" s="76"/>
      <c r="F6" s="76"/>
      <c r="G6" s="76"/>
    </row>
    <row r="7" spans="1:7" s="48" customFormat="1" x14ac:dyDescent="0.2">
      <c r="A7" s="111" t="s">
        <v>107</v>
      </c>
      <c r="B7" s="107"/>
      <c r="C7" s="107"/>
      <c r="D7" s="107"/>
      <c r="E7" s="107"/>
      <c r="F7" s="107"/>
      <c r="G7" s="107"/>
    </row>
    <row r="8" spans="1:7" s="48" customFormat="1" x14ac:dyDescent="0.2">
      <c r="A8" s="107" t="s">
        <v>4</v>
      </c>
      <c r="B8" s="107"/>
      <c r="C8" s="107"/>
      <c r="D8" s="107"/>
      <c r="E8" s="107"/>
      <c r="F8" s="107"/>
      <c r="G8" s="107"/>
    </row>
    <row r="9" spans="1:7" s="48" customFormat="1" ht="5.85" customHeight="1" x14ac:dyDescent="0.2">
      <c r="A9" s="76"/>
      <c r="B9" s="76"/>
      <c r="C9" s="76"/>
      <c r="D9" s="76"/>
      <c r="E9" s="76"/>
      <c r="F9" s="76"/>
      <c r="G9" s="76"/>
    </row>
    <row r="10" spans="1:7" s="48" customFormat="1" x14ac:dyDescent="0.2">
      <c r="A10" s="115" t="s">
        <v>2</v>
      </c>
      <c r="B10" s="115"/>
      <c r="C10" s="115"/>
      <c r="D10" s="115"/>
      <c r="E10" s="115"/>
      <c r="F10" s="115"/>
      <c r="G10" s="115"/>
    </row>
    <row r="11" spans="1:7" s="48" customFormat="1" x14ac:dyDescent="0.2">
      <c r="A11" s="107" t="s">
        <v>3</v>
      </c>
      <c r="B11" s="107"/>
      <c r="C11" s="107"/>
      <c r="D11" s="107"/>
      <c r="E11" s="107"/>
      <c r="F11" s="107"/>
      <c r="G11" s="107"/>
    </row>
    <row r="12" spans="1:7" s="48" customFormat="1" x14ac:dyDescent="0.2">
      <c r="A12" s="76"/>
      <c r="B12" s="76"/>
      <c r="C12" s="76"/>
      <c r="D12" s="76"/>
      <c r="E12" s="76"/>
      <c r="F12" s="76"/>
      <c r="G12" s="76"/>
    </row>
    <row r="13" spans="1:7" s="48" customFormat="1" x14ac:dyDescent="0.2">
      <c r="A13" s="76"/>
      <c r="B13" s="76"/>
      <c r="C13" s="76"/>
      <c r="D13" s="76"/>
      <c r="E13" s="76"/>
      <c r="F13" s="76"/>
      <c r="G13" s="76"/>
    </row>
    <row r="14" spans="1:7" s="48" customFormat="1" ht="12.75" customHeight="1" x14ac:dyDescent="0.2">
      <c r="A14" s="111" t="s">
        <v>109</v>
      </c>
      <c r="B14" s="107"/>
      <c r="C14" s="107"/>
      <c r="D14" s="75"/>
      <c r="E14" s="75"/>
      <c r="F14" s="75"/>
      <c r="G14" s="75"/>
    </row>
    <row r="15" spans="1:7" s="48" customFormat="1" ht="5.85" customHeight="1" x14ac:dyDescent="0.2">
      <c r="A15" s="75"/>
      <c r="B15" s="77"/>
      <c r="C15" s="77"/>
      <c r="D15" s="75"/>
      <c r="E15" s="75"/>
      <c r="F15" s="75"/>
      <c r="G15" s="75"/>
    </row>
    <row r="16" spans="1:7" s="48" customFormat="1" ht="12.75" customHeight="1" x14ac:dyDescent="0.2">
      <c r="A16" s="106" t="s">
        <v>149</v>
      </c>
      <c r="B16" s="107"/>
      <c r="C16" s="107"/>
      <c r="D16" s="77"/>
      <c r="E16" s="77"/>
      <c r="F16" s="77"/>
      <c r="G16" s="77"/>
    </row>
    <row r="17" spans="1:7" s="48" customFormat="1" ht="12.75" customHeight="1" x14ac:dyDescent="0.2">
      <c r="A17" s="77" t="s">
        <v>121</v>
      </c>
      <c r="B17" s="108" t="s">
        <v>155</v>
      </c>
      <c r="C17" s="107"/>
      <c r="D17" s="77"/>
      <c r="E17" s="77"/>
      <c r="F17" s="77"/>
      <c r="G17" s="77"/>
    </row>
    <row r="18" spans="1:7" s="48" customFormat="1" ht="12.75" customHeight="1" x14ac:dyDescent="0.2">
      <c r="A18" s="77" t="s">
        <v>122</v>
      </c>
      <c r="B18" s="109" t="s">
        <v>150</v>
      </c>
      <c r="C18" s="109"/>
      <c r="D18" s="109"/>
      <c r="E18" s="77"/>
      <c r="F18" s="77"/>
      <c r="G18" s="77"/>
    </row>
    <row r="19" spans="1:7" s="48" customFormat="1" x14ac:dyDescent="0.2">
      <c r="A19" s="77"/>
      <c r="B19" s="77"/>
      <c r="C19" s="77"/>
      <c r="D19" s="77"/>
      <c r="E19" s="77"/>
      <c r="F19" s="77"/>
      <c r="G19" s="77"/>
    </row>
    <row r="20" spans="1:7" s="48" customFormat="1" ht="12.75" customHeight="1" x14ac:dyDescent="0.2">
      <c r="A20" s="111" t="s">
        <v>137</v>
      </c>
      <c r="B20" s="107"/>
      <c r="C20" s="75"/>
      <c r="D20" s="75"/>
      <c r="E20" s="75"/>
      <c r="F20" s="75"/>
      <c r="G20" s="75"/>
    </row>
    <row r="21" spans="1:7" s="48" customFormat="1" ht="5.85" customHeight="1" x14ac:dyDescent="0.2">
      <c r="A21" s="75"/>
      <c r="B21" s="77"/>
      <c r="C21" s="75"/>
      <c r="D21" s="75"/>
      <c r="E21" s="75"/>
      <c r="F21" s="75"/>
      <c r="G21" s="75"/>
    </row>
    <row r="22" spans="1:7" s="48" customFormat="1" ht="12.75" customHeight="1" x14ac:dyDescent="0.2">
      <c r="A22" s="77" t="s">
        <v>123</v>
      </c>
      <c r="B22" s="107" t="s">
        <v>124</v>
      </c>
      <c r="C22" s="107"/>
      <c r="D22" s="77"/>
      <c r="E22" s="77"/>
      <c r="F22" s="77"/>
      <c r="G22" s="77"/>
    </row>
    <row r="23" spans="1:7" s="48" customFormat="1" ht="12.75" customHeight="1" x14ac:dyDescent="0.2">
      <c r="A23" s="77" t="s">
        <v>125</v>
      </c>
      <c r="B23" s="107" t="s">
        <v>126</v>
      </c>
      <c r="C23" s="107"/>
      <c r="D23" s="77"/>
      <c r="E23" s="77"/>
      <c r="F23" s="77"/>
      <c r="G23" s="77"/>
    </row>
    <row r="24" spans="1:7" s="48" customFormat="1" ht="12.75" customHeight="1" x14ac:dyDescent="0.2">
      <c r="A24" s="77"/>
      <c r="B24" s="107"/>
      <c r="C24" s="107"/>
      <c r="D24" s="77"/>
      <c r="E24" s="77"/>
      <c r="F24" s="77"/>
      <c r="G24" s="77"/>
    </row>
    <row r="25" spans="1:7" s="48" customFormat="1" x14ac:dyDescent="0.2">
      <c r="A25" s="76"/>
      <c r="B25" s="76"/>
      <c r="C25" s="76"/>
      <c r="D25" s="76"/>
      <c r="E25" s="76"/>
      <c r="F25" s="76"/>
      <c r="G25" s="76"/>
    </row>
    <row r="26" spans="1:7" s="48" customFormat="1" x14ac:dyDescent="0.2">
      <c r="A26" s="76" t="s">
        <v>138</v>
      </c>
      <c r="B26" s="78" t="s">
        <v>139</v>
      </c>
      <c r="C26" s="76"/>
      <c r="D26" s="76"/>
      <c r="E26" s="76"/>
      <c r="F26" s="76"/>
      <c r="G26" s="76"/>
    </row>
    <row r="27" spans="1:7" s="48" customFormat="1" x14ac:dyDescent="0.2">
      <c r="A27" s="76"/>
      <c r="B27" s="76"/>
      <c r="C27" s="76"/>
      <c r="D27" s="76"/>
      <c r="E27" s="76"/>
      <c r="F27" s="76"/>
      <c r="G27" s="76"/>
    </row>
    <row r="28" spans="1:7" s="48" customFormat="1" ht="27.75" customHeight="1" x14ac:dyDescent="0.2">
      <c r="A28" s="112" t="s">
        <v>165</v>
      </c>
      <c r="B28" s="107"/>
      <c r="C28" s="107"/>
      <c r="D28" s="107"/>
      <c r="E28" s="107"/>
      <c r="F28" s="107"/>
      <c r="G28" s="107"/>
    </row>
    <row r="29" spans="1:7" s="48" customFormat="1" ht="41.85" customHeight="1" x14ac:dyDescent="0.2">
      <c r="A29" s="107" t="s">
        <v>146</v>
      </c>
      <c r="B29" s="107"/>
      <c r="C29" s="107"/>
      <c r="D29" s="107"/>
      <c r="E29" s="107"/>
      <c r="F29" s="107"/>
      <c r="G29" s="107"/>
    </row>
    <row r="30" spans="1:7" s="48" customFormat="1" x14ac:dyDescent="0.2">
      <c r="A30" s="76"/>
      <c r="B30" s="76"/>
      <c r="C30" s="76"/>
      <c r="D30" s="76"/>
      <c r="E30" s="76"/>
      <c r="F30" s="76"/>
      <c r="G30" s="76"/>
    </row>
    <row r="31" spans="1:7" s="48" customFormat="1" x14ac:dyDescent="0.2">
      <c r="A31" s="76"/>
      <c r="B31" s="76"/>
      <c r="C31" s="76"/>
      <c r="D31" s="76"/>
      <c r="E31" s="76"/>
      <c r="F31" s="76"/>
      <c r="G31" s="76"/>
    </row>
    <row r="32" spans="1:7" s="48" customFormat="1" x14ac:dyDescent="0.2">
      <c r="A32" s="76"/>
      <c r="B32" s="76"/>
      <c r="C32" s="76"/>
      <c r="D32" s="76"/>
      <c r="E32" s="76"/>
      <c r="F32" s="76"/>
      <c r="G32" s="76"/>
    </row>
    <row r="33" spans="1:7" s="48" customFormat="1" x14ac:dyDescent="0.2">
      <c r="A33" s="76"/>
      <c r="B33" s="76"/>
      <c r="C33" s="76"/>
      <c r="D33" s="76"/>
      <c r="E33" s="76"/>
      <c r="F33" s="76"/>
      <c r="G33" s="76"/>
    </row>
    <row r="34" spans="1:7" s="48" customFormat="1" x14ac:dyDescent="0.2">
      <c r="A34" s="76"/>
      <c r="B34" s="76"/>
      <c r="C34" s="76"/>
      <c r="D34" s="76"/>
      <c r="E34" s="76"/>
      <c r="F34" s="76"/>
      <c r="G34" s="76"/>
    </row>
    <row r="35" spans="1:7" s="48" customFormat="1" x14ac:dyDescent="0.2">
      <c r="A35" s="76"/>
      <c r="B35" s="76"/>
      <c r="C35" s="76"/>
      <c r="D35" s="76"/>
      <c r="E35" s="76"/>
      <c r="F35" s="76"/>
      <c r="G35" s="76"/>
    </row>
    <row r="36" spans="1:7" s="48" customFormat="1" x14ac:dyDescent="0.2">
      <c r="A36" s="76"/>
      <c r="B36" s="76"/>
      <c r="C36" s="76"/>
      <c r="D36" s="76"/>
      <c r="E36" s="76"/>
      <c r="F36" s="76"/>
      <c r="G36" s="76"/>
    </row>
    <row r="37" spans="1:7" s="48" customFormat="1" x14ac:dyDescent="0.2">
      <c r="A37" s="76"/>
      <c r="B37" s="76"/>
      <c r="C37" s="76"/>
      <c r="D37" s="76"/>
      <c r="E37" s="76"/>
      <c r="F37" s="76"/>
      <c r="G37" s="76"/>
    </row>
    <row r="38" spans="1:7" s="48" customFormat="1" x14ac:dyDescent="0.2">
      <c r="A38" s="76"/>
      <c r="B38" s="76"/>
      <c r="C38" s="76"/>
      <c r="D38" s="76"/>
      <c r="E38" s="76"/>
      <c r="F38" s="76"/>
      <c r="G38" s="76"/>
    </row>
    <row r="39" spans="1:7" s="48" customFormat="1" x14ac:dyDescent="0.2">
      <c r="A39" s="76"/>
      <c r="B39" s="76"/>
      <c r="C39" s="76"/>
      <c r="D39" s="76"/>
      <c r="E39" s="76"/>
      <c r="F39" s="76"/>
      <c r="G39" s="76"/>
    </row>
    <row r="40" spans="1:7" s="48" customFormat="1" x14ac:dyDescent="0.2">
      <c r="A40" s="110" t="s">
        <v>140</v>
      </c>
      <c r="B40" s="110"/>
      <c r="C40" s="76"/>
      <c r="D40" s="76"/>
      <c r="E40" s="76"/>
      <c r="F40" s="76"/>
      <c r="G40" s="76"/>
    </row>
    <row r="41" spans="1:7" s="48" customFormat="1" x14ac:dyDescent="0.2">
      <c r="A41" s="76"/>
      <c r="B41" s="76"/>
      <c r="C41" s="76"/>
      <c r="D41" s="76"/>
      <c r="E41" s="76"/>
      <c r="F41" s="76"/>
      <c r="G41" s="76"/>
    </row>
    <row r="42" spans="1:7" s="48" customFormat="1" x14ac:dyDescent="0.2">
      <c r="A42" s="7">
        <v>0</v>
      </c>
      <c r="B42" s="8" t="s">
        <v>5</v>
      </c>
      <c r="C42" s="76"/>
      <c r="D42" s="76"/>
      <c r="E42" s="76"/>
      <c r="F42" s="76"/>
      <c r="G42" s="76"/>
    </row>
    <row r="43" spans="1:7" s="48" customFormat="1" x14ac:dyDescent="0.2">
      <c r="A43" s="8" t="s">
        <v>19</v>
      </c>
      <c r="B43" s="8" t="s">
        <v>6</v>
      </c>
      <c r="C43" s="76"/>
      <c r="D43" s="76"/>
      <c r="E43" s="76"/>
      <c r="F43" s="76"/>
      <c r="G43" s="76"/>
    </row>
    <row r="44" spans="1:7" s="48" customFormat="1" x14ac:dyDescent="0.2">
      <c r="A44" s="8" t="s">
        <v>20</v>
      </c>
      <c r="B44" s="8" t="s">
        <v>7</v>
      </c>
      <c r="C44" s="76"/>
      <c r="D44" s="76"/>
      <c r="E44" s="76"/>
      <c r="F44" s="76"/>
      <c r="G44" s="76"/>
    </row>
    <row r="45" spans="1:7" s="48" customFormat="1" x14ac:dyDescent="0.2">
      <c r="A45" s="8" t="s">
        <v>21</v>
      </c>
      <c r="B45" s="8" t="s">
        <v>8</v>
      </c>
      <c r="C45" s="76"/>
      <c r="D45" s="76"/>
      <c r="E45" s="76"/>
      <c r="F45" s="76"/>
      <c r="G45" s="76"/>
    </row>
    <row r="46" spans="1:7" s="48" customFormat="1" x14ac:dyDescent="0.2">
      <c r="A46" s="8" t="s">
        <v>15</v>
      </c>
      <c r="B46" s="8" t="s">
        <v>9</v>
      </c>
      <c r="C46" s="76"/>
      <c r="D46" s="76"/>
      <c r="E46" s="76"/>
      <c r="F46" s="76"/>
      <c r="G46" s="76"/>
    </row>
    <row r="47" spans="1:7" s="48" customFormat="1" x14ac:dyDescent="0.2">
      <c r="A47" s="8" t="s">
        <v>16</v>
      </c>
      <c r="B47" s="8" t="s">
        <v>10</v>
      </c>
      <c r="C47" s="76"/>
      <c r="D47" s="76"/>
      <c r="E47" s="76"/>
      <c r="F47" s="76"/>
      <c r="G47" s="76"/>
    </row>
    <row r="48" spans="1:7" s="48" customFormat="1" x14ac:dyDescent="0.2">
      <c r="A48" s="8" t="s">
        <v>17</v>
      </c>
      <c r="B48" s="8" t="s">
        <v>11</v>
      </c>
      <c r="C48" s="76"/>
      <c r="D48" s="76"/>
      <c r="E48" s="76"/>
      <c r="F48" s="76"/>
      <c r="G48" s="76"/>
    </row>
    <row r="49" spans="1:7" s="48" customFormat="1" x14ac:dyDescent="0.2">
      <c r="A49" s="8" t="s">
        <v>18</v>
      </c>
      <c r="B49" s="8" t="s">
        <v>12</v>
      </c>
      <c r="C49" s="76"/>
      <c r="D49" s="76"/>
      <c r="E49" s="76"/>
      <c r="F49" s="76"/>
      <c r="G49" s="76"/>
    </row>
    <row r="50" spans="1:7" s="48" customFormat="1" x14ac:dyDescent="0.2">
      <c r="A50" s="8" t="s">
        <v>141</v>
      </c>
      <c r="B50" s="8" t="s">
        <v>13</v>
      </c>
      <c r="C50" s="76"/>
      <c r="D50" s="76"/>
      <c r="E50" s="76"/>
      <c r="F50" s="76"/>
      <c r="G50" s="76"/>
    </row>
    <row r="51" spans="1:7" s="48" customFormat="1" x14ac:dyDescent="0.2">
      <c r="A51" s="8" t="s">
        <v>127</v>
      </c>
      <c r="B51" s="8" t="s">
        <v>14</v>
      </c>
      <c r="C51" s="76"/>
      <c r="D51" s="76"/>
      <c r="E51" s="76"/>
      <c r="F51" s="76"/>
      <c r="G51" s="76"/>
    </row>
    <row r="52" spans="1:7" s="48" customFormat="1" x14ac:dyDescent="0.2"/>
    <row r="53" spans="1:7" x14ac:dyDescent="0.2">
      <c r="A53" s="49"/>
      <c r="B53" s="49"/>
      <c r="C53" s="49"/>
      <c r="D53" s="49"/>
      <c r="E53" s="49"/>
      <c r="F53" s="49"/>
      <c r="G53" s="49"/>
    </row>
    <row r="54" spans="1:7" x14ac:dyDescent="0.2">
      <c r="A54" s="49"/>
      <c r="B54" s="49"/>
      <c r="C54" s="49"/>
      <c r="D54" s="49"/>
      <c r="E54" s="49"/>
      <c r="F54" s="49"/>
      <c r="G54" s="49"/>
    </row>
    <row r="55" spans="1:7" x14ac:dyDescent="0.2">
      <c r="A55" s="49"/>
      <c r="B55" s="49"/>
      <c r="C55" s="49"/>
      <c r="D55" s="49"/>
      <c r="E55" s="49"/>
      <c r="F55" s="49"/>
      <c r="G55" s="49"/>
    </row>
    <row r="56" spans="1:7" x14ac:dyDescent="0.2">
      <c r="A56" s="49"/>
      <c r="B56" s="49"/>
      <c r="C56" s="49"/>
      <c r="D56" s="49"/>
      <c r="E56" s="49"/>
      <c r="F56" s="49"/>
      <c r="G56" s="49"/>
    </row>
    <row r="57" spans="1:7" x14ac:dyDescent="0.2">
      <c r="A57" s="49"/>
      <c r="B57" s="49"/>
      <c r="C57" s="49"/>
      <c r="D57" s="49"/>
      <c r="E57" s="49"/>
      <c r="F57" s="49"/>
      <c r="G57" s="49"/>
    </row>
    <row r="58" spans="1:7" x14ac:dyDescent="0.2">
      <c r="A58" s="49"/>
      <c r="B58" s="49"/>
      <c r="C58" s="49"/>
      <c r="D58" s="49"/>
      <c r="E58" s="49"/>
      <c r="F58" s="49"/>
      <c r="G58" s="49"/>
    </row>
    <row r="59" spans="1:7" x14ac:dyDescent="0.2">
      <c r="A59" s="49"/>
      <c r="B59" s="49"/>
      <c r="C59" s="49"/>
      <c r="D59" s="49"/>
      <c r="E59" s="49"/>
      <c r="F59" s="49"/>
      <c r="G59" s="49"/>
    </row>
    <row r="60" spans="1:7" x14ac:dyDescent="0.2">
      <c r="A60" s="49"/>
      <c r="B60" s="49"/>
      <c r="C60" s="49"/>
      <c r="D60" s="49"/>
      <c r="E60" s="49"/>
      <c r="F60" s="49"/>
      <c r="G60" s="49"/>
    </row>
    <row r="61" spans="1:7" x14ac:dyDescent="0.2">
      <c r="A61" s="49"/>
      <c r="B61" s="49"/>
      <c r="C61" s="49"/>
      <c r="D61" s="49"/>
      <c r="E61" s="49"/>
      <c r="F61" s="49"/>
      <c r="G61" s="49"/>
    </row>
    <row r="62" spans="1:7" x14ac:dyDescent="0.2">
      <c r="A62" s="49"/>
      <c r="B62" s="49"/>
      <c r="C62" s="49"/>
      <c r="D62" s="49"/>
      <c r="E62" s="49"/>
      <c r="F62" s="49"/>
      <c r="G62" s="49"/>
    </row>
    <row r="63" spans="1:7" x14ac:dyDescent="0.2">
      <c r="A63" s="49"/>
      <c r="B63" s="49"/>
      <c r="C63" s="49"/>
      <c r="D63" s="49"/>
      <c r="E63" s="49"/>
      <c r="F63" s="49"/>
      <c r="G63" s="49"/>
    </row>
    <row r="64" spans="1:7" x14ac:dyDescent="0.2">
      <c r="A64" s="49"/>
      <c r="B64" s="49"/>
      <c r="C64" s="49"/>
      <c r="D64" s="49"/>
      <c r="E64" s="49"/>
      <c r="F64" s="49"/>
      <c r="G64" s="49"/>
    </row>
    <row r="65" spans="1:7" x14ac:dyDescent="0.2">
      <c r="A65" s="49"/>
      <c r="B65" s="49"/>
      <c r="C65" s="49"/>
      <c r="D65" s="49"/>
      <c r="E65" s="49"/>
      <c r="F65" s="49"/>
      <c r="G65" s="49"/>
    </row>
    <row r="66" spans="1:7" x14ac:dyDescent="0.2">
      <c r="A66" s="49"/>
      <c r="B66" s="49"/>
      <c r="C66" s="49"/>
      <c r="D66" s="49"/>
      <c r="E66" s="49"/>
      <c r="F66" s="49"/>
      <c r="G66" s="49"/>
    </row>
    <row r="67" spans="1:7" x14ac:dyDescent="0.2">
      <c r="A67" s="49"/>
      <c r="B67" s="49"/>
      <c r="C67" s="49"/>
      <c r="D67" s="49"/>
      <c r="E67" s="49"/>
      <c r="F67" s="49"/>
      <c r="G67" s="49"/>
    </row>
    <row r="68" spans="1:7" x14ac:dyDescent="0.2">
      <c r="A68" s="49"/>
      <c r="B68" s="49"/>
      <c r="C68" s="49"/>
      <c r="D68" s="49"/>
      <c r="E68" s="49"/>
      <c r="F68" s="49"/>
      <c r="G68" s="49"/>
    </row>
    <row r="69" spans="1:7" x14ac:dyDescent="0.2">
      <c r="A69" s="49"/>
      <c r="B69" s="49"/>
      <c r="C69" s="49"/>
      <c r="D69" s="49"/>
      <c r="E69" s="49"/>
      <c r="F69" s="49"/>
      <c r="G69" s="49"/>
    </row>
    <row r="70" spans="1:7" x14ac:dyDescent="0.2">
      <c r="A70" s="49"/>
      <c r="B70" s="49"/>
      <c r="C70" s="49"/>
      <c r="D70" s="49"/>
      <c r="E70" s="49"/>
      <c r="F70" s="49"/>
      <c r="G70" s="49"/>
    </row>
    <row r="71" spans="1:7" x14ac:dyDescent="0.2">
      <c r="A71" s="49"/>
      <c r="B71" s="49"/>
      <c r="C71" s="49"/>
      <c r="D71" s="49"/>
      <c r="E71" s="49"/>
      <c r="F71" s="49"/>
      <c r="G71" s="49"/>
    </row>
    <row r="72" spans="1:7" x14ac:dyDescent="0.2">
      <c r="A72" s="49"/>
      <c r="B72" s="49"/>
      <c r="C72" s="49"/>
      <c r="D72" s="49"/>
      <c r="E72" s="49"/>
      <c r="F72" s="49"/>
      <c r="G72" s="49"/>
    </row>
    <row r="73" spans="1:7" x14ac:dyDescent="0.2">
      <c r="A73" s="49"/>
      <c r="B73" s="49"/>
      <c r="C73" s="49"/>
      <c r="D73" s="49"/>
      <c r="E73" s="49"/>
      <c r="F73" s="49"/>
      <c r="G73" s="49"/>
    </row>
    <row r="74" spans="1:7" x14ac:dyDescent="0.2">
      <c r="A74" s="49"/>
      <c r="B74" s="49"/>
      <c r="C74" s="49"/>
      <c r="D74" s="49"/>
      <c r="E74" s="49"/>
      <c r="F74" s="49"/>
      <c r="G74" s="49"/>
    </row>
    <row r="75" spans="1:7" x14ac:dyDescent="0.2">
      <c r="A75" s="49"/>
      <c r="B75" s="49"/>
      <c r="C75" s="49"/>
      <c r="D75" s="49"/>
      <c r="E75" s="49"/>
      <c r="F75" s="49"/>
      <c r="G75" s="49"/>
    </row>
    <row r="76" spans="1:7" x14ac:dyDescent="0.2">
      <c r="A76" s="49"/>
      <c r="B76" s="49"/>
      <c r="C76" s="49"/>
      <c r="D76" s="49"/>
      <c r="E76" s="49"/>
      <c r="F76" s="49"/>
      <c r="G76" s="49"/>
    </row>
    <row r="77" spans="1:7" x14ac:dyDescent="0.2">
      <c r="A77" s="49"/>
      <c r="B77" s="49"/>
      <c r="C77" s="49"/>
      <c r="D77" s="49"/>
      <c r="E77" s="49"/>
      <c r="F77" s="49"/>
      <c r="G77" s="49"/>
    </row>
    <row r="78" spans="1:7" x14ac:dyDescent="0.2">
      <c r="A78" s="49"/>
      <c r="B78" s="49"/>
      <c r="C78" s="49"/>
      <c r="D78" s="49"/>
      <c r="E78" s="49"/>
      <c r="F78" s="49"/>
      <c r="G78" s="49"/>
    </row>
    <row r="79" spans="1:7" x14ac:dyDescent="0.2">
      <c r="A79" s="49"/>
      <c r="B79" s="49"/>
      <c r="C79" s="49"/>
      <c r="D79" s="49"/>
      <c r="E79" s="49"/>
      <c r="F79" s="49"/>
      <c r="G79" s="49"/>
    </row>
    <row r="80" spans="1:7" x14ac:dyDescent="0.2">
      <c r="A80" s="49"/>
      <c r="B80" s="49"/>
      <c r="C80" s="49"/>
      <c r="D80" s="49"/>
      <c r="E80" s="49"/>
      <c r="F80" s="49"/>
      <c r="G80" s="49"/>
    </row>
    <row r="81" spans="1:7" x14ac:dyDescent="0.2">
      <c r="A81" s="49"/>
      <c r="B81" s="49"/>
      <c r="C81" s="49"/>
      <c r="D81" s="49"/>
      <c r="E81" s="49"/>
      <c r="F81" s="49"/>
      <c r="G81" s="49"/>
    </row>
    <row r="82" spans="1:7" x14ac:dyDescent="0.2">
      <c r="A82" s="49"/>
      <c r="B82" s="49"/>
      <c r="C82" s="49"/>
      <c r="D82" s="49"/>
      <c r="E82" s="49"/>
      <c r="F82" s="49"/>
      <c r="G82" s="49"/>
    </row>
    <row r="83" spans="1:7" x14ac:dyDescent="0.2">
      <c r="A83" s="49"/>
      <c r="B83" s="49"/>
      <c r="C83" s="49"/>
      <c r="D83" s="49"/>
      <c r="E83" s="49"/>
      <c r="F83" s="49"/>
      <c r="G83" s="49"/>
    </row>
    <row r="84" spans="1:7" x14ac:dyDescent="0.2">
      <c r="A84" s="49"/>
      <c r="B84" s="49"/>
      <c r="C84" s="49"/>
      <c r="D84" s="49"/>
      <c r="E84" s="49"/>
      <c r="F84" s="49"/>
      <c r="G84" s="49"/>
    </row>
    <row r="85" spans="1:7" x14ac:dyDescent="0.2">
      <c r="A85" s="49"/>
      <c r="B85" s="49"/>
      <c r="C85" s="49"/>
      <c r="D85" s="49"/>
      <c r="E85" s="49"/>
      <c r="F85" s="49"/>
      <c r="G85" s="49"/>
    </row>
    <row r="86" spans="1:7" x14ac:dyDescent="0.2">
      <c r="A86" s="49"/>
      <c r="B86" s="49"/>
      <c r="C86" s="49"/>
      <c r="D86" s="49"/>
      <c r="E86" s="49"/>
      <c r="F86" s="49"/>
      <c r="G86" s="49"/>
    </row>
    <row r="87" spans="1:7" x14ac:dyDescent="0.2">
      <c r="A87" s="49"/>
      <c r="B87" s="49"/>
      <c r="C87" s="49"/>
      <c r="D87" s="49"/>
      <c r="E87" s="49"/>
      <c r="F87" s="49"/>
      <c r="G87" s="49"/>
    </row>
    <row r="88" spans="1:7" x14ac:dyDescent="0.2">
      <c r="A88" s="49"/>
      <c r="B88" s="49"/>
      <c r="C88" s="49"/>
      <c r="D88" s="49"/>
      <c r="E88" s="49"/>
      <c r="F88" s="49"/>
      <c r="G88" s="49"/>
    </row>
    <row r="89" spans="1:7" x14ac:dyDescent="0.2">
      <c r="A89" s="49"/>
      <c r="B89" s="49"/>
      <c r="C89" s="49"/>
      <c r="D89" s="49"/>
      <c r="E89" s="49"/>
      <c r="F89" s="49"/>
      <c r="G89" s="49"/>
    </row>
    <row r="90" spans="1:7" x14ac:dyDescent="0.2">
      <c r="A90" s="49"/>
      <c r="B90" s="49"/>
      <c r="C90" s="49"/>
      <c r="D90" s="49"/>
      <c r="E90" s="49"/>
      <c r="F90" s="49"/>
      <c r="G90" s="49"/>
    </row>
    <row r="91" spans="1:7" x14ac:dyDescent="0.2">
      <c r="A91" s="49"/>
      <c r="B91" s="49"/>
      <c r="C91" s="49"/>
      <c r="D91" s="49"/>
      <c r="E91" s="49"/>
      <c r="F91" s="49"/>
      <c r="G91" s="49"/>
    </row>
    <row r="92" spans="1:7" x14ac:dyDescent="0.2">
      <c r="A92" s="49"/>
      <c r="B92" s="49"/>
      <c r="C92" s="49"/>
      <c r="D92" s="49"/>
      <c r="E92" s="49"/>
      <c r="F92" s="49"/>
      <c r="G92" s="49"/>
    </row>
    <row r="93" spans="1:7" x14ac:dyDescent="0.2">
      <c r="A93" s="49"/>
      <c r="B93" s="49"/>
      <c r="C93" s="49"/>
      <c r="D93" s="49"/>
      <c r="E93" s="49"/>
      <c r="F93" s="49"/>
      <c r="G93" s="49"/>
    </row>
    <row r="94" spans="1:7" x14ac:dyDescent="0.2">
      <c r="A94" s="49"/>
      <c r="B94" s="49"/>
      <c r="C94" s="49"/>
      <c r="D94" s="49"/>
      <c r="E94" s="49"/>
      <c r="F94" s="49"/>
      <c r="G94" s="49"/>
    </row>
    <row r="95" spans="1:7" x14ac:dyDescent="0.2">
      <c r="A95" s="49"/>
      <c r="B95" s="49"/>
      <c r="C95" s="49"/>
      <c r="D95" s="49"/>
      <c r="E95" s="49"/>
      <c r="F95" s="49"/>
      <c r="G95" s="49"/>
    </row>
    <row r="96" spans="1:7" x14ac:dyDescent="0.2">
      <c r="A96" s="49"/>
      <c r="B96" s="49"/>
      <c r="C96" s="49"/>
      <c r="D96" s="49"/>
      <c r="E96" s="49"/>
      <c r="F96" s="49"/>
      <c r="G96" s="49"/>
    </row>
    <row r="97" spans="1:7" x14ac:dyDescent="0.2">
      <c r="A97" s="49"/>
      <c r="B97" s="49"/>
      <c r="C97" s="49"/>
      <c r="D97" s="49"/>
      <c r="E97" s="49"/>
      <c r="F97" s="49"/>
      <c r="G97" s="49"/>
    </row>
    <row r="98" spans="1:7" x14ac:dyDescent="0.2">
      <c r="A98" s="49"/>
      <c r="B98" s="49"/>
      <c r="C98" s="49"/>
      <c r="D98" s="49"/>
      <c r="E98" s="49"/>
      <c r="F98" s="49"/>
      <c r="G98" s="49"/>
    </row>
    <row r="99" spans="1:7" x14ac:dyDescent="0.2">
      <c r="A99" s="49"/>
      <c r="B99" s="49"/>
      <c r="C99" s="49"/>
      <c r="D99" s="49"/>
      <c r="E99" s="49"/>
      <c r="F99" s="49"/>
      <c r="G99" s="49"/>
    </row>
    <row r="100" spans="1:7" x14ac:dyDescent="0.2">
      <c r="A100" s="49"/>
      <c r="B100" s="49"/>
      <c r="C100" s="49"/>
      <c r="D100" s="49"/>
      <c r="E100" s="49"/>
      <c r="F100" s="49"/>
      <c r="G100" s="49"/>
    </row>
    <row r="101" spans="1:7" x14ac:dyDescent="0.2">
      <c r="A101" s="49"/>
      <c r="B101" s="49"/>
      <c r="C101" s="49"/>
      <c r="D101" s="49"/>
      <c r="E101" s="49"/>
      <c r="F101" s="49"/>
      <c r="G101" s="49"/>
    </row>
    <row r="102" spans="1:7" x14ac:dyDescent="0.2">
      <c r="A102" s="49"/>
      <c r="B102" s="49"/>
      <c r="C102" s="49"/>
      <c r="D102" s="49"/>
      <c r="E102" s="49"/>
      <c r="F102" s="49"/>
      <c r="G102" s="49"/>
    </row>
    <row r="103" spans="1:7" x14ac:dyDescent="0.2">
      <c r="A103" s="49"/>
      <c r="B103" s="49"/>
      <c r="C103" s="49"/>
      <c r="D103" s="49"/>
      <c r="E103" s="49"/>
      <c r="F103" s="49"/>
      <c r="G103" s="49"/>
    </row>
    <row r="104" spans="1:7" x14ac:dyDescent="0.2">
      <c r="A104" s="49"/>
      <c r="B104" s="49"/>
      <c r="C104" s="49"/>
      <c r="D104" s="49"/>
      <c r="E104" s="49"/>
      <c r="F104" s="49"/>
      <c r="G104" s="49"/>
    </row>
    <row r="105" spans="1:7" x14ac:dyDescent="0.2">
      <c r="A105" s="49"/>
      <c r="B105" s="49"/>
      <c r="C105" s="49"/>
      <c r="D105" s="49"/>
      <c r="E105" s="49"/>
      <c r="F105" s="49"/>
      <c r="G105" s="49"/>
    </row>
    <row r="106" spans="1:7" x14ac:dyDescent="0.2">
      <c r="A106" s="49"/>
      <c r="B106" s="49"/>
      <c r="C106" s="49"/>
      <c r="D106" s="49"/>
      <c r="E106" s="49"/>
      <c r="F106" s="49"/>
      <c r="G106" s="49"/>
    </row>
    <row r="107" spans="1:7" x14ac:dyDescent="0.2">
      <c r="A107" s="49"/>
      <c r="B107" s="49"/>
      <c r="C107" s="49"/>
      <c r="D107" s="49"/>
      <c r="E107" s="49"/>
      <c r="F107" s="49"/>
      <c r="G107" s="49"/>
    </row>
    <row r="108" spans="1:7" x14ac:dyDescent="0.2">
      <c r="A108" s="49"/>
      <c r="B108" s="49"/>
      <c r="C108" s="49"/>
      <c r="D108" s="49"/>
      <c r="E108" s="49"/>
      <c r="F108" s="49"/>
      <c r="G108" s="49"/>
    </row>
    <row r="109" spans="1:7" x14ac:dyDescent="0.2">
      <c r="A109" s="49"/>
      <c r="B109" s="49"/>
      <c r="C109" s="49"/>
      <c r="D109" s="49"/>
      <c r="E109" s="49"/>
      <c r="F109" s="49"/>
      <c r="G109" s="49"/>
    </row>
    <row r="110" spans="1:7" x14ac:dyDescent="0.2">
      <c r="A110" s="49"/>
      <c r="B110" s="49"/>
      <c r="C110" s="49"/>
      <c r="D110" s="49"/>
      <c r="E110" s="49"/>
      <c r="F110" s="49"/>
      <c r="G110" s="49"/>
    </row>
    <row r="111" spans="1:7" x14ac:dyDescent="0.2">
      <c r="A111" s="49"/>
      <c r="B111" s="49"/>
      <c r="C111" s="49"/>
      <c r="D111" s="49"/>
      <c r="E111" s="49"/>
      <c r="F111" s="49"/>
      <c r="G111" s="49"/>
    </row>
    <row r="112" spans="1:7" x14ac:dyDescent="0.2">
      <c r="A112" s="49"/>
      <c r="B112" s="49"/>
      <c r="C112" s="49"/>
      <c r="D112" s="49"/>
      <c r="E112" s="49"/>
      <c r="F112" s="49"/>
      <c r="G112" s="49"/>
    </row>
    <row r="113" spans="1:7" x14ac:dyDescent="0.2">
      <c r="A113" s="49"/>
      <c r="B113" s="49"/>
      <c r="C113" s="49"/>
      <c r="D113" s="49"/>
      <c r="E113" s="49"/>
      <c r="F113" s="49"/>
      <c r="G113" s="49"/>
    </row>
    <row r="114" spans="1:7" x14ac:dyDescent="0.2">
      <c r="A114" s="49"/>
      <c r="B114" s="49"/>
      <c r="C114" s="49"/>
      <c r="D114" s="49"/>
      <c r="E114" s="49"/>
      <c r="F114" s="49"/>
      <c r="G114" s="49"/>
    </row>
    <row r="115" spans="1:7" x14ac:dyDescent="0.2">
      <c r="A115" s="49"/>
      <c r="B115" s="49"/>
      <c r="C115" s="49"/>
      <c r="D115" s="49"/>
      <c r="E115" s="49"/>
      <c r="F115" s="49"/>
      <c r="G115" s="49"/>
    </row>
    <row r="116" spans="1:7" x14ac:dyDescent="0.2">
      <c r="A116" s="49"/>
      <c r="B116" s="49"/>
      <c r="C116" s="49"/>
      <c r="D116" s="49"/>
      <c r="E116" s="49"/>
      <c r="F116" s="49"/>
      <c r="G116" s="49"/>
    </row>
    <row r="117" spans="1:7" x14ac:dyDescent="0.2">
      <c r="A117" s="49"/>
      <c r="B117" s="49"/>
      <c r="C117" s="49"/>
      <c r="D117" s="49"/>
      <c r="E117" s="49"/>
      <c r="F117" s="49"/>
      <c r="G117" s="49"/>
    </row>
    <row r="118" spans="1:7" x14ac:dyDescent="0.2">
      <c r="A118" s="49"/>
      <c r="B118" s="49"/>
      <c r="C118" s="49"/>
      <c r="D118" s="49"/>
      <c r="E118" s="49"/>
      <c r="F118" s="49"/>
      <c r="G118" s="49"/>
    </row>
    <row r="119" spans="1:7" x14ac:dyDescent="0.2">
      <c r="A119" s="49"/>
      <c r="B119" s="49"/>
      <c r="C119" s="49"/>
      <c r="D119" s="49"/>
      <c r="E119" s="49"/>
      <c r="F119" s="49"/>
      <c r="G119" s="49"/>
    </row>
    <row r="120" spans="1:7" x14ac:dyDescent="0.2">
      <c r="A120" s="49"/>
      <c r="B120" s="49"/>
      <c r="C120" s="49"/>
      <c r="D120" s="49"/>
      <c r="E120" s="49"/>
      <c r="F120" s="49"/>
      <c r="G120" s="49"/>
    </row>
    <row r="121" spans="1:7" x14ac:dyDescent="0.2">
      <c r="A121" s="49"/>
      <c r="B121" s="49"/>
      <c r="C121" s="49"/>
      <c r="D121" s="49"/>
      <c r="E121" s="49"/>
      <c r="F121" s="49"/>
      <c r="G121" s="49"/>
    </row>
    <row r="122" spans="1:7" x14ac:dyDescent="0.2">
      <c r="A122" s="49"/>
      <c r="B122" s="49"/>
      <c r="C122" s="49"/>
      <c r="D122" s="49"/>
      <c r="E122" s="49"/>
      <c r="F122" s="49"/>
      <c r="G122" s="49"/>
    </row>
    <row r="123" spans="1:7" x14ac:dyDescent="0.2">
      <c r="A123" s="49"/>
      <c r="B123" s="49"/>
      <c r="C123" s="49"/>
      <c r="D123" s="49"/>
      <c r="E123" s="49"/>
      <c r="F123" s="49"/>
      <c r="G123" s="49"/>
    </row>
    <row r="124" spans="1:7" x14ac:dyDescent="0.2">
      <c r="A124" s="49"/>
      <c r="B124" s="49"/>
      <c r="C124" s="49"/>
      <c r="D124" s="49"/>
      <c r="E124" s="49"/>
      <c r="F124" s="49"/>
      <c r="G124" s="49"/>
    </row>
    <row r="125" spans="1:7" x14ac:dyDescent="0.2">
      <c r="A125" s="49"/>
      <c r="B125" s="49"/>
      <c r="C125" s="49"/>
      <c r="D125" s="49"/>
      <c r="E125" s="49"/>
      <c r="F125" s="49"/>
      <c r="G125" s="49"/>
    </row>
    <row r="126" spans="1:7" x14ac:dyDescent="0.2">
      <c r="A126" s="49"/>
      <c r="B126" s="49"/>
      <c r="C126" s="49"/>
      <c r="D126" s="49"/>
      <c r="E126" s="49"/>
      <c r="F126" s="49"/>
      <c r="G126" s="49"/>
    </row>
    <row r="127" spans="1:7" x14ac:dyDescent="0.2">
      <c r="A127" s="49"/>
      <c r="B127" s="49"/>
      <c r="C127" s="49"/>
      <c r="D127" s="49"/>
      <c r="E127" s="49"/>
      <c r="F127" s="49"/>
      <c r="G127" s="49"/>
    </row>
    <row r="128" spans="1:7" x14ac:dyDescent="0.2">
      <c r="A128" s="49"/>
      <c r="B128" s="49"/>
      <c r="C128" s="49"/>
      <c r="D128" s="49"/>
      <c r="E128" s="49"/>
      <c r="F128" s="49"/>
      <c r="G128" s="49"/>
    </row>
    <row r="129" spans="1:7" x14ac:dyDescent="0.2">
      <c r="A129" s="49"/>
      <c r="B129" s="49"/>
      <c r="C129" s="49"/>
      <c r="D129" s="49"/>
      <c r="E129" s="49"/>
      <c r="F129" s="49"/>
      <c r="G129" s="49"/>
    </row>
    <row r="130" spans="1:7" x14ac:dyDescent="0.2">
      <c r="A130" s="49"/>
      <c r="B130" s="49"/>
      <c r="C130" s="49"/>
      <c r="D130" s="49"/>
      <c r="E130" s="49"/>
      <c r="F130" s="49"/>
      <c r="G130" s="49"/>
    </row>
    <row r="131" spans="1:7" x14ac:dyDescent="0.2">
      <c r="A131" s="49"/>
      <c r="B131" s="49"/>
      <c r="C131" s="49"/>
      <c r="D131" s="49"/>
      <c r="E131" s="49"/>
      <c r="F131" s="49"/>
      <c r="G131" s="49"/>
    </row>
    <row r="132" spans="1:7" x14ac:dyDescent="0.2">
      <c r="A132" s="49"/>
      <c r="B132" s="49"/>
      <c r="C132" s="49"/>
      <c r="D132" s="49"/>
      <c r="E132" s="49"/>
      <c r="F132" s="49"/>
      <c r="G132" s="49"/>
    </row>
    <row r="133" spans="1:7" x14ac:dyDescent="0.2">
      <c r="A133" s="49"/>
      <c r="B133" s="49"/>
      <c r="C133" s="49"/>
      <c r="D133" s="49"/>
      <c r="E133" s="49"/>
      <c r="F133" s="49"/>
      <c r="G133" s="49"/>
    </row>
    <row r="134" spans="1:7" x14ac:dyDescent="0.2">
      <c r="A134" s="49"/>
      <c r="B134" s="49"/>
      <c r="C134" s="49"/>
      <c r="D134" s="49"/>
      <c r="E134" s="49"/>
      <c r="F134" s="49"/>
      <c r="G134" s="49"/>
    </row>
    <row r="135" spans="1:7" x14ac:dyDescent="0.2">
      <c r="A135" s="49"/>
      <c r="B135" s="49"/>
      <c r="C135" s="49"/>
      <c r="D135" s="49"/>
      <c r="E135" s="49"/>
      <c r="F135" s="49"/>
      <c r="G135" s="49"/>
    </row>
    <row r="136" spans="1:7" x14ac:dyDescent="0.2">
      <c r="A136" s="49"/>
      <c r="B136" s="49"/>
      <c r="C136" s="49"/>
      <c r="D136" s="49"/>
      <c r="E136" s="49"/>
      <c r="F136" s="49"/>
      <c r="G136" s="49"/>
    </row>
    <row r="137" spans="1:7" x14ac:dyDescent="0.2">
      <c r="A137" s="49"/>
      <c r="B137" s="49"/>
      <c r="C137" s="49"/>
      <c r="D137" s="49"/>
      <c r="E137" s="49"/>
      <c r="F137" s="49"/>
      <c r="G137" s="49"/>
    </row>
    <row r="138" spans="1:7" x14ac:dyDescent="0.2">
      <c r="A138" s="49"/>
      <c r="B138" s="49"/>
      <c r="C138" s="49"/>
      <c r="D138" s="49"/>
      <c r="E138" s="49"/>
      <c r="F138" s="49"/>
      <c r="G138" s="49"/>
    </row>
    <row r="139" spans="1:7" x14ac:dyDescent="0.2">
      <c r="A139" s="49"/>
      <c r="B139" s="49"/>
      <c r="C139" s="49"/>
      <c r="D139" s="49"/>
      <c r="E139" s="49"/>
      <c r="F139" s="49"/>
      <c r="G139" s="49"/>
    </row>
    <row r="140" spans="1:7" x14ac:dyDescent="0.2">
      <c r="A140" s="49"/>
      <c r="B140" s="49"/>
      <c r="C140" s="49"/>
      <c r="D140" s="49"/>
      <c r="E140" s="49"/>
      <c r="F140" s="49"/>
      <c r="G140" s="49"/>
    </row>
    <row r="141" spans="1:7" x14ac:dyDescent="0.2">
      <c r="A141" s="49"/>
      <c r="B141" s="49"/>
      <c r="C141" s="49"/>
      <c r="D141" s="49"/>
      <c r="E141" s="49"/>
      <c r="F141" s="49"/>
      <c r="G141" s="49"/>
    </row>
    <row r="142" spans="1:7" x14ac:dyDescent="0.2">
      <c r="A142" s="49"/>
      <c r="B142" s="49"/>
      <c r="C142" s="49"/>
      <c r="D142" s="49"/>
      <c r="E142" s="49"/>
      <c r="F142" s="49"/>
      <c r="G142" s="49"/>
    </row>
    <row r="143" spans="1:7" x14ac:dyDescent="0.2">
      <c r="A143" s="49"/>
      <c r="B143" s="49"/>
      <c r="C143" s="49"/>
      <c r="D143" s="49"/>
      <c r="E143" s="49"/>
      <c r="F143" s="49"/>
      <c r="G143" s="49"/>
    </row>
    <row r="144" spans="1:7" x14ac:dyDescent="0.2">
      <c r="A144" s="49"/>
      <c r="B144" s="49"/>
      <c r="C144" s="49"/>
      <c r="D144" s="49"/>
      <c r="E144" s="49"/>
      <c r="F144" s="49"/>
      <c r="G144" s="49"/>
    </row>
    <row r="145" spans="1:7" x14ac:dyDescent="0.2">
      <c r="A145" s="49"/>
      <c r="B145" s="49"/>
      <c r="C145" s="49"/>
      <c r="D145" s="49"/>
      <c r="E145" s="49"/>
      <c r="F145" s="49"/>
      <c r="G145" s="49"/>
    </row>
    <row r="146" spans="1:7" x14ac:dyDescent="0.2">
      <c r="A146" s="49"/>
      <c r="B146" s="49"/>
      <c r="C146" s="49"/>
      <c r="D146" s="49"/>
      <c r="E146" s="49"/>
      <c r="F146" s="49"/>
      <c r="G146" s="49"/>
    </row>
    <row r="147" spans="1:7" x14ac:dyDescent="0.2">
      <c r="A147" s="49"/>
      <c r="B147" s="49"/>
      <c r="C147" s="49"/>
      <c r="D147" s="49"/>
      <c r="E147" s="49"/>
      <c r="F147" s="49"/>
      <c r="G147" s="49"/>
    </row>
    <row r="148" spans="1:7" x14ac:dyDescent="0.2">
      <c r="A148" s="49"/>
      <c r="B148" s="49"/>
      <c r="C148" s="49"/>
      <c r="D148" s="49"/>
      <c r="E148" s="49"/>
      <c r="F148" s="49"/>
      <c r="G148" s="49"/>
    </row>
    <row r="149" spans="1:7" x14ac:dyDescent="0.2">
      <c r="A149" s="49"/>
      <c r="B149" s="49"/>
      <c r="C149" s="49"/>
      <c r="D149" s="49"/>
      <c r="E149" s="49"/>
      <c r="F149" s="49"/>
      <c r="G149" s="49"/>
    </row>
    <row r="150" spans="1:7" x14ac:dyDescent="0.2">
      <c r="A150" s="49"/>
      <c r="B150" s="49"/>
      <c r="C150" s="49"/>
      <c r="D150" s="49"/>
      <c r="E150" s="49"/>
      <c r="F150" s="49"/>
      <c r="G150" s="49"/>
    </row>
    <row r="151" spans="1:7" x14ac:dyDescent="0.2">
      <c r="A151" s="49"/>
      <c r="B151" s="49"/>
      <c r="C151" s="49"/>
      <c r="D151" s="49"/>
      <c r="E151" s="49"/>
      <c r="F151" s="49"/>
      <c r="G151" s="49"/>
    </row>
    <row r="152" spans="1:7" x14ac:dyDescent="0.2">
      <c r="A152" s="49"/>
      <c r="B152" s="49"/>
      <c r="C152" s="49"/>
      <c r="D152" s="49"/>
      <c r="E152" s="49"/>
      <c r="F152" s="49"/>
      <c r="G152" s="49"/>
    </row>
    <row r="153" spans="1:7" x14ac:dyDescent="0.2">
      <c r="A153" s="49"/>
      <c r="B153" s="49"/>
      <c r="C153" s="49"/>
      <c r="D153" s="49"/>
      <c r="E153" s="49"/>
      <c r="F153" s="49"/>
      <c r="G153" s="49"/>
    </row>
    <row r="154" spans="1:7" x14ac:dyDescent="0.2">
      <c r="A154" s="49"/>
      <c r="B154" s="49"/>
      <c r="C154" s="49"/>
      <c r="D154" s="49"/>
      <c r="E154" s="49"/>
      <c r="F154" s="49"/>
      <c r="G154" s="49"/>
    </row>
    <row r="155" spans="1:7" x14ac:dyDescent="0.2">
      <c r="A155" s="49"/>
      <c r="B155" s="49"/>
      <c r="C155" s="49"/>
      <c r="D155" s="49"/>
      <c r="E155" s="49"/>
      <c r="F155" s="49"/>
      <c r="G155" s="49"/>
    </row>
    <row r="156" spans="1:7" x14ac:dyDescent="0.2">
      <c r="A156" s="49"/>
      <c r="B156" s="49"/>
      <c r="C156" s="49"/>
      <c r="D156" s="49"/>
      <c r="E156" s="49"/>
      <c r="F156" s="49"/>
      <c r="G156" s="49"/>
    </row>
    <row r="157" spans="1:7" x14ac:dyDescent="0.2">
      <c r="A157" s="49"/>
      <c r="B157" s="49"/>
      <c r="C157" s="49"/>
      <c r="D157" s="49"/>
      <c r="E157" s="49"/>
      <c r="F157" s="49"/>
      <c r="G157" s="49"/>
    </row>
    <row r="158" spans="1:7" x14ac:dyDescent="0.2">
      <c r="A158" s="49"/>
      <c r="B158" s="49"/>
      <c r="C158" s="49"/>
      <c r="D158" s="49"/>
      <c r="E158" s="49"/>
      <c r="F158" s="49"/>
      <c r="G158" s="49"/>
    </row>
    <row r="159" spans="1:7" x14ac:dyDescent="0.2">
      <c r="A159" s="49"/>
      <c r="B159" s="49"/>
      <c r="C159" s="49"/>
      <c r="D159" s="49"/>
      <c r="E159" s="49"/>
      <c r="F159" s="49"/>
      <c r="G159" s="49"/>
    </row>
    <row r="160" spans="1:7" x14ac:dyDescent="0.2">
      <c r="A160" s="49"/>
      <c r="B160" s="49"/>
      <c r="C160" s="49"/>
      <c r="D160" s="49"/>
      <c r="E160" s="49"/>
      <c r="F160" s="49"/>
      <c r="G160" s="49"/>
    </row>
    <row r="161" spans="1:7" x14ac:dyDescent="0.2">
      <c r="A161" s="49"/>
      <c r="B161" s="49"/>
      <c r="C161" s="49"/>
      <c r="D161" s="49"/>
      <c r="E161" s="49"/>
      <c r="F161" s="49"/>
      <c r="G161" s="49"/>
    </row>
    <row r="162" spans="1:7" x14ac:dyDescent="0.2">
      <c r="A162" s="49"/>
      <c r="B162" s="49"/>
      <c r="C162" s="49"/>
      <c r="D162" s="49"/>
      <c r="E162" s="49"/>
      <c r="F162" s="49"/>
      <c r="G162" s="49"/>
    </row>
    <row r="163" spans="1:7" x14ac:dyDescent="0.2">
      <c r="A163" s="49"/>
      <c r="B163" s="49"/>
      <c r="C163" s="49"/>
      <c r="D163" s="49"/>
      <c r="E163" s="49"/>
      <c r="F163" s="49"/>
      <c r="G163" s="49"/>
    </row>
    <row r="164" spans="1:7" x14ac:dyDescent="0.2">
      <c r="A164" s="49"/>
      <c r="B164" s="49"/>
      <c r="C164" s="49"/>
      <c r="D164" s="49"/>
      <c r="E164" s="49"/>
      <c r="F164" s="49"/>
      <c r="G164" s="49"/>
    </row>
    <row r="165" spans="1:7" x14ac:dyDescent="0.2">
      <c r="A165" s="49"/>
      <c r="B165" s="49"/>
      <c r="C165" s="49"/>
      <c r="D165" s="49"/>
      <c r="E165" s="49"/>
      <c r="F165" s="49"/>
      <c r="G165" s="49"/>
    </row>
    <row r="166" spans="1:7" x14ac:dyDescent="0.2">
      <c r="A166" s="49"/>
      <c r="B166" s="49"/>
      <c r="C166" s="49"/>
      <c r="D166" s="49"/>
      <c r="E166" s="49"/>
      <c r="F166" s="49"/>
      <c r="G166" s="49"/>
    </row>
    <row r="167" spans="1:7" x14ac:dyDescent="0.2">
      <c r="A167" s="49"/>
      <c r="B167" s="49"/>
      <c r="C167" s="49"/>
      <c r="D167" s="49"/>
      <c r="E167" s="49"/>
      <c r="F167" s="49"/>
      <c r="G167" s="49"/>
    </row>
    <row r="168" spans="1:7" x14ac:dyDescent="0.2">
      <c r="A168" s="49"/>
      <c r="B168" s="49"/>
      <c r="C168" s="49"/>
      <c r="D168" s="49"/>
      <c r="E168" s="49"/>
      <c r="F168" s="49"/>
      <c r="G168" s="49"/>
    </row>
    <row r="169" spans="1:7" x14ac:dyDescent="0.2">
      <c r="A169" s="49"/>
      <c r="B169" s="49"/>
      <c r="C169" s="49"/>
      <c r="D169" s="49"/>
      <c r="E169" s="49"/>
      <c r="F169" s="49"/>
      <c r="G169" s="49"/>
    </row>
    <row r="170" spans="1:7" x14ac:dyDescent="0.2">
      <c r="A170" s="49"/>
      <c r="B170" s="49"/>
      <c r="C170" s="49"/>
      <c r="D170" s="49"/>
      <c r="E170" s="49"/>
      <c r="F170" s="49"/>
      <c r="G170" s="49"/>
    </row>
    <row r="171" spans="1:7" x14ac:dyDescent="0.2">
      <c r="A171" s="49"/>
      <c r="B171" s="49"/>
      <c r="C171" s="49"/>
      <c r="D171" s="49"/>
      <c r="E171" s="49"/>
      <c r="F171" s="49"/>
      <c r="G171" s="49"/>
    </row>
    <row r="172" spans="1:7" x14ac:dyDescent="0.2">
      <c r="A172" s="49"/>
      <c r="B172" s="49"/>
      <c r="C172" s="49"/>
      <c r="D172" s="49"/>
      <c r="E172" s="49"/>
      <c r="F172" s="49"/>
      <c r="G172" s="49"/>
    </row>
    <row r="173" spans="1:7" x14ac:dyDescent="0.2">
      <c r="A173" s="49"/>
      <c r="B173" s="49"/>
      <c r="C173" s="49"/>
      <c r="D173" s="49"/>
      <c r="E173" s="49"/>
      <c r="F173" s="49"/>
      <c r="G173" s="49"/>
    </row>
    <row r="174" spans="1:7" x14ac:dyDescent="0.2">
      <c r="A174" s="49"/>
      <c r="B174" s="49"/>
      <c r="C174" s="49"/>
      <c r="D174" s="49"/>
      <c r="E174" s="49"/>
      <c r="F174" s="49"/>
      <c r="G174" s="49"/>
    </row>
  </sheetData>
  <mergeCells count="18">
    <mergeCell ref="A11:G11"/>
    <mergeCell ref="A14:C14"/>
    <mergeCell ref="A1:G1"/>
    <mergeCell ref="A3:G3"/>
    <mergeCell ref="A4:G4"/>
    <mergeCell ref="A7:G7"/>
    <mergeCell ref="A10:G10"/>
    <mergeCell ref="A8:G8"/>
    <mergeCell ref="A16:C16"/>
    <mergeCell ref="B17:C17"/>
    <mergeCell ref="B18:D18"/>
    <mergeCell ref="A29:G29"/>
    <mergeCell ref="A40:B40"/>
    <mergeCell ref="A20:B20"/>
    <mergeCell ref="B22:C22"/>
    <mergeCell ref="B23:C23"/>
    <mergeCell ref="B24:C24"/>
    <mergeCell ref="A28:G28"/>
  </mergeCells>
  <hyperlinks>
    <hyperlink ref="B18" r:id="rId1"/>
    <hyperlink ref="B25" r:id="rId2" display="www.statistik-nord.de"/>
    <hyperlink ref="B26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3 - vj 4/18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G54"/>
  <sheetViews>
    <sheetView view="pageLayout" zoomScaleNormal="100" workbookViewId="0">
      <selection sqref="A1:G1"/>
    </sheetView>
  </sheetViews>
  <sheetFormatPr baseColWidth="10" defaultColWidth="10.75" defaultRowHeight="14.25" x14ac:dyDescent="0.2"/>
  <cols>
    <col min="1" max="1" width="32.875" style="5" customWidth="1"/>
    <col min="2" max="3" width="8" customWidth="1"/>
    <col min="4" max="4" width="8.25" customWidth="1"/>
    <col min="5" max="6" width="8" customWidth="1"/>
    <col min="7" max="7" width="10" customWidth="1"/>
    <col min="8" max="26" width="1.25" customWidth="1"/>
  </cols>
  <sheetData>
    <row r="1" spans="1:7" x14ac:dyDescent="0.2">
      <c r="A1" s="117" t="s">
        <v>156</v>
      </c>
      <c r="B1" s="117"/>
      <c r="C1" s="117"/>
      <c r="D1" s="117"/>
      <c r="E1" s="117"/>
      <c r="F1" s="117"/>
      <c r="G1" s="117"/>
    </row>
    <row r="3" spans="1:7" s="9" customFormat="1" ht="26.25" customHeight="1" x14ac:dyDescent="0.2">
      <c r="A3" s="127" t="s">
        <v>120</v>
      </c>
      <c r="B3" s="89" t="s">
        <v>100</v>
      </c>
      <c r="C3" s="89" t="s">
        <v>101</v>
      </c>
      <c r="D3" s="89" t="s">
        <v>102</v>
      </c>
      <c r="E3" s="122" t="s">
        <v>166</v>
      </c>
      <c r="F3" s="123"/>
      <c r="G3" s="124"/>
    </row>
    <row r="4" spans="1:7" s="9" customFormat="1" ht="18" customHeight="1" x14ac:dyDescent="0.2">
      <c r="A4" s="128"/>
      <c r="B4" s="118" t="s">
        <v>167</v>
      </c>
      <c r="C4" s="119"/>
      <c r="D4" s="119"/>
      <c r="E4" s="34" t="s">
        <v>167</v>
      </c>
      <c r="F4" s="34" t="s">
        <v>179</v>
      </c>
      <c r="G4" s="125" t="s">
        <v>154</v>
      </c>
    </row>
    <row r="5" spans="1:7" s="9" customFormat="1" ht="17.25" customHeight="1" x14ac:dyDescent="0.2">
      <c r="A5" s="129"/>
      <c r="B5" s="120" t="s">
        <v>106</v>
      </c>
      <c r="C5" s="121"/>
      <c r="D5" s="121"/>
      <c r="E5" s="121"/>
      <c r="F5" s="121"/>
      <c r="G5" s="126"/>
    </row>
    <row r="6" spans="1:7" s="9" customFormat="1" ht="12" customHeight="1" x14ac:dyDescent="0.2">
      <c r="A6" s="73"/>
    </row>
    <row r="7" spans="1:7" s="9" customFormat="1" ht="12" customHeight="1" x14ac:dyDescent="0.2">
      <c r="A7" s="35" t="s">
        <v>22</v>
      </c>
      <c r="B7" s="90">
        <v>294.36478499999998</v>
      </c>
      <c r="C7" s="90">
        <v>284.89089200000001</v>
      </c>
      <c r="D7" s="90">
        <v>239.974738</v>
      </c>
      <c r="E7" s="90">
        <v>3171.9951700000001</v>
      </c>
      <c r="F7" s="90">
        <v>3392.2075880000002</v>
      </c>
      <c r="G7" s="91">
        <f>IF(AND(F7&gt;0,E7&gt;0),(E7/F7%)-100,"x  ")</f>
        <v>-6.4917140914077862</v>
      </c>
    </row>
    <row r="8" spans="1:7" s="9" customFormat="1" ht="12" x14ac:dyDescent="0.2">
      <c r="A8" s="36" t="s">
        <v>23</v>
      </c>
    </row>
    <row r="9" spans="1:7" s="9" customFormat="1" ht="12" x14ac:dyDescent="0.2">
      <c r="A9" s="37" t="s">
        <v>24</v>
      </c>
      <c r="B9" s="90">
        <v>7.3704510000000001</v>
      </c>
      <c r="C9" s="90">
        <v>8.5809800000000003</v>
      </c>
      <c r="D9" s="90">
        <v>7.8732990000000003</v>
      </c>
      <c r="E9" s="90">
        <v>99.459142</v>
      </c>
      <c r="F9" s="90">
        <v>119.117643</v>
      </c>
      <c r="G9" s="91">
        <f>IF(AND(F9&gt;0,E9&gt;0),(E9/F9%)-100,"x  ")</f>
        <v>-16.503433500610825</v>
      </c>
    </row>
    <row r="10" spans="1:7" s="9" customFormat="1" ht="12" x14ac:dyDescent="0.2">
      <c r="A10" s="37" t="s">
        <v>25</v>
      </c>
      <c r="B10" s="90">
        <v>101.173444</v>
      </c>
      <c r="C10" s="90">
        <v>91.511230999999995</v>
      </c>
      <c r="D10" s="90">
        <v>75.442340000000002</v>
      </c>
      <c r="E10" s="90">
        <v>1065.238846</v>
      </c>
      <c r="F10" s="90">
        <v>1131.5642130000001</v>
      </c>
      <c r="G10" s="91">
        <f>IF(AND(F10&gt;0,E10&gt;0),(E10/F10%)-100,"x  ")</f>
        <v>-5.8613878238653712</v>
      </c>
    </row>
    <row r="11" spans="1:7" s="9" customFormat="1" ht="12" x14ac:dyDescent="0.2">
      <c r="A11" s="38" t="s">
        <v>31</v>
      </c>
    </row>
    <row r="12" spans="1:7" s="9" customFormat="1" ht="24" x14ac:dyDescent="0.2">
      <c r="A12" s="38" t="s">
        <v>142</v>
      </c>
      <c r="B12" s="90">
        <v>5.2960739999999999</v>
      </c>
      <c r="C12" s="90">
        <v>5.3954639999999996</v>
      </c>
      <c r="D12" s="90">
        <v>4.5903640000000001</v>
      </c>
      <c r="E12" s="90">
        <v>47.199309999999997</v>
      </c>
      <c r="F12" s="90">
        <v>56.958091000000003</v>
      </c>
      <c r="G12" s="91">
        <f>IF(AND(F12&gt;0,E12&gt;0),(E12/F12%)-100,"x  ")</f>
        <v>-17.133265579424005</v>
      </c>
    </row>
    <row r="13" spans="1:7" s="9" customFormat="1" ht="12" x14ac:dyDescent="0.2">
      <c r="A13" s="38" t="s">
        <v>110</v>
      </c>
      <c r="B13" s="90">
        <v>50.055658999999999</v>
      </c>
      <c r="C13" s="90">
        <v>46.919589999999999</v>
      </c>
      <c r="D13" s="90">
        <v>39.708027999999999</v>
      </c>
      <c r="E13" s="90">
        <v>504.92600599999997</v>
      </c>
      <c r="F13" s="90">
        <v>488.12802499999998</v>
      </c>
      <c r="G13" s="91">
        <f>IF(AND(F13&gt;0,E13&gt;0),(E13/F13%)-100,"x  ")</f>
        <v>3.4413064072688684</v>
      </c>
    </row>
    <row r="14" spans="1:7" s="9" customFormat="1" ht="12" x14ac:dyDescent="0.2">
      <c r="A14" s="38" t="s">
        <v>135</v>
      </c>
      <c r="B14" s="90">
        <v>35.637396000000003</v>
      </c>
      <c r="C14" s="90">
        <v>31.941365000000001</v>
      </c>
      <c r="D14" s="90">
        <v>23.902694</v>
      </c>
      <c r="E14" s="90">
        <v>385.43656399999998</v>
      </c>
      <c r="F14" s="90">
        <v>447.98154699999998</v>
      </c>
      <c r="G14" s="91">
        <f>IF(AND(F14&gt;0,E14&gt;0),(E14/F14%)-100,"x  ")</f>
        <v>-13.961508776163953</v>
      </c>
    </row>
    <row r="15" spans="1:7" s="9" customFormat="1" ht="12" x14ac:dyDescent="0.2">
      <c r="A15" s="37" t="s">
        <v>26</v>
      </c>
      <c r="B15" s="90">
        <v>131.504727</v>
      </c>
      <c r="C15" s="90">
        <v>132.21625399999999</v>
      </c>
      <c r="D15" s="90">
        <v>121.265664</v>
      </c>
      <c r="E15" s="90">
        <v>1429.8049759999999</v>
      </c>
      <c r="F15" s="90">
        <v>1517.250671</v>
      </c>
      <c r="G15" s="91">
        <f>IF(AND(F15&gt;0,E15&gt;0),(E15/F15%)-100,"x  ")</f>
        <v>-5.7634309657194507</v>
      </c>
    </row>
    <row r="16" spans="1:7" s="9" customFormat="1" ht="12" x14ac:dyDescent="0.2">
      <c r="A16" s="40" t="s">
        <v>27</v>
      </c>
      <c r="B16" s="90">
        <v>54.316163000000003</v>
      </c>
      <c r="C16" s="90">
        <v>52.582427000000003</v>
      </c>
      <c r="D16" s="90">
        <v>35.393434999999997</v>
      </c>
      <c r="E16" s="90">
        <v>577.49220600000001</v>
      </c>
      <c r="F16" s="90">
        <v>624.27506100000005</v>
      </c>
      <c r="G16" s="91">
        <f>IF(AND(F16&gt;0,E16&gt;0),(E16/F16%)-100,"x  ")</f>
        <v>-7.4939490494879948</v>
      </c>
    </row>
    <row r="17" spans="1:7" s="9" customFormat="1" ht="12" x14ac:dyDescent="0.2">
      <c r="A17" s="41"/>
    </row>
    <row r="18" spans="1:7" s="9" customFormat="1" ht="12" x14ac:dyDescent="0.2">
      <c r="A18" s="35" t="s">
        <v>28</v>
      </c>
      <c r="B18" s="90">
        <v>1540.2576979999999</v>
      </c>
      <c r="C18" s="90">
        <v>1518.1773479999999</v>
      </c>
      <c r="D18" s="90">
        <v>1396.537525</v>
      </c>
      <c r="E18" s="90">
        <v>16714.040328999999</v>
      </c>
      <c r="F18" s="90">
        <v>16003.745965</v>
      </c>
      <c r="G18" s="91">
        <f>IF(AND(F18&gt;0,E18&gt;0),(E18/F18%)-100,"x  ")</f>
        <v>4.4383006675649881</v>
      </c>
    </row>
    <row r="19" spans="1:7" s="9" customFormat="1" ht="12" x14ac:dyDescent="0.2">
      <c r="A19" s="42" t="s">
        <v>23</v>
      </c>
    </row>
    <row r="20" spans="1:7" s="9" customFormat="1" ht="12" x14ac:dyDescent="0.2">
      <c r="A20" s="40" t="s">
        <v>29</v>
      </c>
      <c r="B20" s="90">
        <v>110.63359</v>
      </c>
      <c r="C20" s="90">
        <v>134.384289</v>
      </c>
      <c r="D20" s="90">
        <v>61.040236</v>
      </c>
      <c r="E20" s="90">
        <v>1206.568221</v>
      </c>
      <c r="F20" s="90">
        <v>1171.521708</v>
      </c>
      <c r="G20" s="91">
        <f>IF(AND(F20&gt;0,E20&gt;0),(E20/F20%)-100,"x  ")</f>
        <v>2.9915376523266275</v>
      </c>
    </row>
    <row r="21" spans="1:7" s="9" customFormat="1" ht="12" x14ac:dyDescent="0.2">
      <c r="A21" s="39" t="s">
        <v>31</v>
      </c>
    </row>
    <row r="22" spans="1:7" s="9" customFormat="1" ht="12" x14ac:dyDescent="0.2">
      <c r="A22" s="39" t="s">
        <v>130</v>
      </c>
      <c r="B22" s="90">
        <v>92.786438000000004</v>
      </c>
      <c r="C22" s="90">
        <v>100.892616</v>
      </c>
      <c r="D22" s="90">
        <v>44.679417999999998</v>
      </c>
      <c r="E22" s="90">
        <v>912.39172599999995</v>
      </c>
      <c r="F22" s="90">
        <v>826.84266100000002</v>
      </c>
      <c r="G22" s="91">
        <f>IF(AND(F22&gt;0,E22&gt;0),(E22/F22%)-100,"x  ")</f>
        <v>10.346474490870506</v>
      </c>
    </row>
    <row r="23" spans="1:7" s="9" customFormat="1" ht="12" x14ac:dyDescent="0.2">
      <c r="A23" s="40" t="s">
        <v>30</v>
      </c>
      <c r="B23" s="90">
        <v>112.56015499999999</v>
      </c>
      <c r="C23" s="90">
        <v>134.106222</v>
      </c>
      <c r="D23" s="90">
        <v>100.99363700000001</v>
      </c>
      <c r="E23" s="90">
        <v>1370.738591</v>
      </c>
      <c r="F23" s="90">
        <v>1350.3238610000001</v>
      </c>
      <c r="G23" s="91">
        <f>IF(AND(F23&gt;0,E23&gt;0),(E23/F23%)-100,"x  ")</f>
        <v>1.5118395363969626</v>
      </c>
    </row>
    <row r="24" spans="1:7" s="9" customFormat="1" ht="12" x14ac:dyDescent="0.2">
      <c r="A24" s="39" t="s">
        <v>31</v>
      </c>
    </row>
    <row r="25" spans="1:7" s="9" customFormat="1" ht="12" x14ac:dyDescent="0.2">
      <c r="A25" s="39" t="s">
        <v>32</v>
      </c>
      <c r="B25" s="90">
        <v>18.045373999999999</v>
      </c>
      <c r="C25" s="90">
        <v>37.31718</v>
      </c>
      <c r="D25" s="90">
        <v>15.312832999999999</v>
      </c>
      <c r="E25" s="90">
        <v>240.26580799999999</v>
      </c>
      <c r="F25" s="90">
        <v>210.57592600000001</v>
      </c>
      <c r="G25" s="91">
        <f>IF(AND(F25&gt;0,E25&gt;0),(E25/F25%)-100,"x  ")</f>
        <v>14.099371454265849</v>
      </c>
    </row>
    <row r="26" spans="1:7" s="9" customFormat="1" ht="12" x14ac:dyDescent="0.2">
      <c r="A26" s="39" t="s">
        <v>111</v>
      </c>
      <c r="B26" s="90">
        <v>7.6873509999999996</v>
      </c>
      <c r="C26" s="90">
        <v>5.9906550000000003</v>
      </c>
      <c r="D26" s="90">
        <v>13.014462</v>
      </c>
      <c r="E26" s="90">
        <v>97.826114000000004</v>
      </c>
      <c r="F26" s="90">
        <v>128.311858</v>
      </c>
      <c r="G26" s="91">
        <f>IF(AND(F26&gt;0,E26&gt;0),(E26/F26%)-100,"x  ")</f>
        <v>-23.759101048945922</v>
      </c>
    </row>
    <row r="27" spans="1:7" s="9" customFormat="1" ht="12" x14ac:dyDescent="0.2">
      <c r="A27" s="42" t="s">
        <v>33</v>
      </c>
      <c r="B27" s="90">
        <v>1317.0639530000001</v>
      </c>
      <c r="C27" s="90">
        <v>1249.686837</v>
      </c>
      <c r="D27" s="90">
        <v>1234.5036520000001</v>
      </c>
      <c r="E27" s="90">
        <v>14136.733517000001</v>
      </c>
      <c r="F27" s="90">
        <v>13481.900395999999</v>
      </c>
      <c r="G27" s="91">
        <f>IF(AND(F27&gt;0,E27&gt;0),(E27/F27%)-100,"x  ")</f>
        <v>4.857127717649405</v>
      </c>
    </row>
    <row r="28" spans="1:7" s="9" customFormat="1" ht="12" x14ac:dyDescent="0.2">
      <c r="A28" s="43" t="s">
        <v>23</v>
      </c>
    </row>
    <row r="29" spans="1:7" s="9" customFormat="1" ht="12" x14ac:dyDescent="0.2">
      <c r="A29" s="39" t="s">
        <v>34</v>
      </c>
      <c r="B29" s="90">
        <v>199.23212100000001</v>
      </c>
      <c r="C29" s="90">
        <v>181.77833899999999</v>
      </c>
      <c r="D29" s="90">
        <v>159.85775599999999</v>
      </c>
      <c r="E29" s="90">
        <v>2317.832081</v>
      </c>
      <c r="F29" s="90">
        <v>2164.3642620000001</v>
      </c>
      <c r="G29" s="91">
        <f>IF(AND(F29&gt;0,E29&gt;0),(E29/F29%)-100,"x  ")</f>
        <v>7.0906649908452408</v>
      </c>
    </row>
    <row r="30" spans="1:7" s="9" customFormat="1" ht="12" x14ac:dyDescent="0.2">
      <c r="A30" s="44" t="s">
        <v>31</v>
      </c>
    </row>
    <row r="31" spans="1:7" s="9" customFormat="1" ht="12" x14ac:dyDescent="0.2">
      <c r="A31" s="44" t="s">
        <v>112</v>
      </c>
      <c r="B31" s="90">
        <v>58.791870000000003</v>
      </c>
      <c r="C31" s="90">
        <v>60.339751999999997</v>
      </c>
      <c r="D31" s="90">
        <v>57.478023999999998</v>
      </c>
      <c r="E31" s="90">
        <v>686.05167500000005</v>
      </c>
      <c r="F31" s="90">
        <v>640.09122100000002</v>
      </c>
      <c r="G31" s="91">
        <f>IF(AND(F31&gt;0,E31&gt;0),(E31/F31%)-100,"x  ")</f>
        <v>7.1802975095013863</v>
      </c>
    </row>
    <row r="32" spans="1:7" s="9" customFormat="1" ht="12" x14ac:dyDescent="0.2">
      <c r="A32" s="45" t="s">
        <v>35</v>
      </c>
      <c r="B32" s="90">
        <v>22.131097</v>
      </c>
      <c r="C32" s="90">
        <v>21.197467</v>
      </c>
      <c r="D32" s="90">
        <v>20.015307</v>
      </c>
      <c r="E32" s="90">
        <v>334.62628599999999</v>
      </c>
      <c r="F32" s="90">
        <v>344.85429199999999</v>
      </c>
      <c r="G32" s="91">
        <f>IF(AND(F32&gt;0,E32&gt;0),(E32/F32%)-100,"x  ")</f>
        <v>-2.9658920411522729</v>
      </c>
    </row>
    <row r="33" spans="1:7" s="9" customFormat="1" ht="12" x14ac:dyDescent="0.2">
      <c r="A33" s="43" t="s">
        <v>36</v>
      </c>
      <c r="B33" s="90">
        <v>1117.8318320000001</v>
      </c>
      <c r="C33" s="90">
        <v>1067.908498</v>
      </c>
      <c r="D33" s="90">
        <v>1074.645896</v>
      </c>
      <c r="E33" s="90">
        <v>11818.901436</v>
      </c>
      <c r="F33" s="90">
        <v>11317.536134</v>
      </c>
      <c r="G33" s="91">
        <f>IF(AND(F33&gt;0,E33&gt;0),(E33/F33%)-100,"x  ")</f>
        <v>4.429986315606314</v>
      </c>
    </row>
    <row r="34" spans="1:7" s="9" customFormat="1" ht="12" x14ac:dyDescent="0.2">
      <c r="A34" s="44" t="s">
        <v>31</v>
      </c>
    </row>
    <row r="35" spans="1:7" s="9" customFormat="1" ht="12" x14ac:dyDescent="0.2">
      <c r="A35" s="44" t="s">
        <v>113</v>
      </c>
      <c r="B35" s="90">
        <v>63.573957999999998</v>
      </c>
      <c r="C35" s="90">
        <v>39.093459000000003</v>
      </c>
      <c r="D35" s="90">
        <v>25.471430999999999</v>
      </c>
      <c r="E35" s="90">
        <v>511.59358700000001</v>
      </c>
      <c r="F35" s="90">
        <v>492.74631699999998</v>
      </c>
      <c r="G35" s="91">
        <f t="shared" ref="G35:G46" si="0">IF(AND(F35&gt;0,E35&gt;0),(E35/F35%)-100,"x  ")</f>
        <v>3.8249438605139403</v>
      </c>
    </row>
    <row r="36" spans="1:7" s="9" customFormat="1" ht="12" x14ac:dyDescent="0.2">
      <c r="A36" s="45" t="s">
        <v>37</v>
      </c>
      <c r="B36" s="90">
        <v>17.127877999999999</v>
      </c>
      <c r="C36" s="90">
        <v>13.706517</v>
      </c>
      <c r="D36" s="90">
        <v>16.063013000000002</v>
      </c>
      <c r="E36" s="90">
        <v>171.301985</v>
      </c>
      <c r="F36" s="90">
        <v>164.17393000000001</v>
      </c>
      <c r="G36" s="91">
        <f t="shared" si="0"/>
        <v>4.3417703407599362</v>
      </c>
    </row>
    <row r="37" spans="1:7" s="9" customFormat="1" ht="12" x14ac:dyDescent="0.2">
      <c r="A37" s="45" t="s">
        <v>38</v>
      </c>
      <c r="B37" s="90">
        <v>52.268909999999998</v>
      </c>
      <c r="C37" s="90">
        <v>50.195309000000002</v>
      </c>
      <c r="D37" s="90">
        <v>42.787318999999997</v>
      </c>
      <c r="E37" s="90">
        <v>559.416876</v>
      </c>
      <c r="F37" s="90">
        <v>643.90182200000004</v>
      </c>
      <c r="G37" s="91">
        <f t="shared" si="0"/>
        <v>-13.12078070187539</v>
      </c>
    </row>
    <row r="38" spans="1:7" s="9" customFormat="1" ht="12" x14ac:dyDescent="0.2">
      <c r="A38" s="45" t="s">
        <v>39</v>
      </c>
      <c r="B38" s="90">
        <v>48.945642999999997</v>
      </c>
      <c r="C38" s="90">
        <v>51.231009999999998</v>
      </c>
      <c r="D38" s="90">
        <v>40.962496000000002</v>
      </c>
      <c r="E38" s="90">
        <v>577.05919700000004</v>
      </c>
      <c r="F38" s="90">
        <v>588.78658099999996</v>
      </c>
      <c r="G38" s="91">
        <f t="shared" si="0"/>
        <v>-1.9917886002228471</v>
      </c>
    </row>
    <row r="39" spans="1:7" s="9" customFormat="1" ht="12" x14ac:dyDescent="0.2">
      <c r="A39" s="45" t="s">
        <v>40</v>
      </c>
      <c r="B39" s="90">
        <v>252.76456200000001</v>
      </c>
      <c r="C39" s="90">
        <v>220.80709999999999</v>
      </c>
      <c r="D39" s="90">
        <v>394.04516799999999</v>
      </c>
      <c r="E39" s="90">
        <v>2513.8416379999999</v>
      </c>
      <c r="F39" s="90">
        <v>1519.570532</v>
      </c>
      <c r="G39" s="91">
        <f t="shared" si="0"/>
        <v>65.431059964776921</v>
      </c>
    </row>
    <row r="40" spans="1:7" s="9" customFormat="1" ht="12" x14ac:dyDescent="0.2">
      <c r="A40" s="45" t="s">
        <v>115</v>
      </c>
      <c r="B40" s="90">
        <v>140.08530999999999</v>
      </c>
      <c r="C40" s="90">
        <v>151.00790799999999</v>
      </c>
      <c r="D40" s="90">
        <v>125.234498</v>
      </c>
      <c r="E40" s="90">
        <v>1730.4232689999999</v>
      </c>
      <c r="F40" s="90">
        <v>2048.132548</v>
      </c>
      <c r="G40" s="91">
        <f t="shared" si="0"/>
        <v>-15.512144431777273</v>
      </c>
    </row>
    <row r="41" spans="1:7" s="9" customFormat="1" ht="12" x14ac:dyDescent="0.2">
      <c r="A41" s="45" t="s">
        <v>116</v>
      </c>
      <c r="B41" s="90">
        <v>19.003602000000001</v>
      </c>
      <c r="C41" s="90">
        <v>15.987413999999999</v>
      </c>
      <c r="D41" s="90">
        <v>12.043697</v>
      </c>
      <c r="E41" s="90">
        <v>177.16077300000001</v>
      </c>
      <c r="F41" s="90">
        <v>168.19698099999999</v>
      </c>
      <c r="G41" s="91">
        <f t="shared" si="0"/>
        <v>5.329341791217999</v>
      </c>
    </row>
    <row r="42" spans="1:7" s="9" customFormat="1" ht="12" x14ac:dyDescent="0.2">
      <c r="A42" s="45" t="s">
        <v>117</v>
      </c>
      <c r="B42" s="90">
        <v>67.697182999999995</v>
      </c>
      <c r="C42" s="90">
        <v>76.690703999999997</v>
      </c>
      <c r="D42" s="90">
        <v>57.851599999999998</v>
      </c>
      <c r="E42" s="90">
        <v>737.47344699999996</v>
      </c>
      <c r="F42" s="90">
        <v>680.60555399999998</v>
      </c>
      <c r="G42" s="91">
        <f t="shared" si="0"/>
        <v>8.3554847100175067</v>
      </c>
    </row>
    <row r="43" spans="1:7" s="9" customFormat="1" ht="12" x14ac:dyDescent="0.2">
      <c r="A43" s="45" t="s">
        <v>114</v>
      </c>
      <c r="B43" s="90">
        <v>28.806750000000001</v>
      </c>
      <c r="C43" s="90">
        <v>29.033421000000001</v>
      </c>
      <c r="D43" s="90">
        <v>25.006401</v>
      </c>
      <c r="E43" s="90">
        <v>304.80192099999999</v>
      </c>
      <c r="F43" s="90">
        <v>346.10407800000002</v>
      </c>
      <c r="G43" s="91">
        <f t="shared" si="0"/>
        <v>-11.933449972236389</v>
      </c>
    </row>
    <row r="44" spans="1:7" s="9" customFormat="1" ht="12" x14ac:dyDescent="0.2">
      <c r="A44" s="45" t="s">
        <v>41</v>
      </c>
      <c r="B44" s="90">
        <v>49.041840000000001</v>
      </c>
      <c r="C44" s="90">
        <v>39.420385000000003</v>
      </c>
      <c r="D44" s="90">
        <v>40.401538000000002</v>
      </c>
      <c r="E44" s="90">
        <v>580.97770500000001</v>
      </c>
      <c r="F44" s="90">
        <v>594.87101299999995</v>
      </c>
      <c r="G44" s="91">
        <f t="shared" si="0"/>
        <v>-2.3355160524521921</v>
      </c>
    </row>
    <row r="45" spans="1:7" s="9" customFormat="1" ht="12" x14ac:dyDescent="0.2">
      <c r="A45" s="45" t="s">
        <v>131</v>
      </c>
      <c r="B45" s="90">
        <v>12.743766000000001</v>
      </c>
      <c r="C45" s="90">
        <v>27.804151999999998</v>
      </c>
      <c r="D45" s="90">
        <v>14.372035</v>
      </c>
      <c r="E45" s="90">
        <v>165.67139</v>
      </c>
      <c r="F45" s="90">
        <v>146.71328199999999</v>
      </c>
      <c r="G45" s="91">
        <f t="shared" si="0"/>
        <v>12.921875744010691</v>
      </c>
    </row>
    <row r="46" spans="1:7" s="9" customFormat="1" ht="24" x14ac:dyDescent="0.2">
      <c r="A46" s="68" t="s">
        <v>132</v>
      </c>
      <c r="B46" s="90">
        <v>23.821831</v>
      </c>
      <c r="C46" s="90">
        <v>21.190913999999999</v>
      </c>
      <c r="D46" s="90">
        <v>15.846158000000001</v>
      </c>
      <c r="E46" s="90">
        <v>204.33410699999999</v>
      </c>
      <c r="F46" s="90">
        <v>197.15810500000001</v>
      </c>
      <c r="G46" s="91">
        <f t="shared" si="0"/>
        <v>3.6397195032889869</v>
      </c>
    </row>
    <row r="47" spans="1:7" s="9" customFormat="1" ht="12" x14ac:dyDescent="0.2">
      <c r="A47" s="46"/>
    </row>
    <row r="48" spans="1:7" s="9" customFormat="1" ht="12" customHeight="1" x14ac:dyDescent="0.2">
      <c r="A48" s="71" t="s">
        <v>161</v>
      </c>
      <c r="B48" s="90">
        <v>203.92986500000001</v>
      </c>
      <c r="C48" s="90">
        <v>207.19323299999999</v>
      </c>
      <c r="D48" s="90">
        <v>179.935473</v>
      </c>
      <c r="E48" s="90">
        <v>2312.0961259999999</v>
      </c>
      <c r="F48" s="90">
        <v>1382.389647</v>
      </c>
      <c r="G48" s="91">
        <f>IF(AND(F48&gt;0,E48&gt;0),(E48/F48%)-100,"x  ")</f>
        <v>67.253576516404564</v>
      </c>
    </row>
    <row r="49" spans="1:7" x14ac:dyDescent="0.2">
      <c r="A49" s="41"/>
      <c r="B49" s="9"/>
      <c r="C49" s="9"/>
      <c r="D49" s="9"/>
      <c r="E49" s="9"/>
      <c r="F49" s="9"/>
      <c r="G49" s="9"/>
    </row>
    <row r="50" spans="1:7" x14ac:dyDescent="0.2">
      <c r="A50" s="47" t="s">
        <v>42</v>
      </c>
      <c r="B50" s="92">
        <v>2038.5523479999999</v>
      </c>
      <c r="C50" s="93">
        <v>2010.261473</v>
      </c>
      <c r="D50" s="93">
        <v>1816.4477360000001</v>
      </c>
      <c r="E50" s="93">
        <v>22198.131625000002</v>
      </c>
      <c r="F50" s="93">
        <v>20778.343199999999</v>
      </c>
      <c r="G50" s="94">
        <f>IF(AND(F50&gt;0,E50&gt;0),(E50/F50%)-100,"x  ")</f>
        <v>6.833020377678622</v>
      </c>
    </row>
    <row r="51" spans="1:7" ht="7.5" customHeight="1" x14ac:dyDescent="0.2"/>
    <row r="52" spans="1:7" x14ac:dyDescent="0.2">
      <c r="A52" s="33" t="s">
        <v>153</v>
      </c>
    </row>
    <row r="53" spans="1:7" x14ac:dyDescent="0.2">
      <c r="A53" s="70" t="s">
        <v>144</v>
      </c>
      <c r="B53" s="70"/>
      <c r="C53" s="70"/>
      <c r="D53" s="70"/>
      <c r="E53" s="70"/>
      <c r="F53" s="70"/>
      <c r="G53" s="70"/>
    </row>
    <row r="54" spans="1:7" x14ac:dyDescent="0.2">
      <c r="A54" s="116" t="s">
        <v>145</v>
      </c>
      <c r="B54" s="116"/>
      <c r="C54" s="116"/>
      <c r="D54" s="116"/>
      <c r="E54" s="116"/>
      <c r="F54" s="116"/>
      <c r="G54" s="116"/>
    </row>
  </sheetData>
  <mergeCells count="7">
    <mergeCell ref="A54:G54"/>
    <mergeCell ref="A1:G1"/>
    <mergeCell ref="B4:D4"/>
    <mergeCell ref="B5:F5"/>
    <mergeCell ref="E3:G3"/>
    <mergeCell ref="G4:G5"/>
    <mergeCell ref="A3:A5"/>
  </mergeCells>
  <conditionalFormatting sqref="A6:G50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3 - vj 4/18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G78"/>
  <sheetViews>
    <sheetView view="pageLayout" zoomScaleNormal="100" workbookViewId="0">
      <selection sqref="A1:G1"/>
    </sheetView>
  </sheetViews>
  <sheetFormatPr baseColWidth="10" defaultRowHeight="14.25" x14ac:dyDescent="0.2"/>
  <cols>
    <col min="1" max="1" width="24" customWidth="1"/>
    <col min="2" max="6" width="9.5" customWidth="1"/>
    <col min="7" max="7" width="11.125" customWidth="1"/>
    <col min="8" max="26" width="1" customWidth="1"/>
  </cols>
  <sheetData>
    <row r="1" spans="1:7" x14ac:dyDescent="0.2">
      <c r="A1" s="136" t="s">
        <v>157</v>
      </c>
      <c r="B1" s="148"/>
      <c r="C1" s="148"/>
      <c r="D1" s="148"/>
      <c r="E1" s="148"/>
      <c r="F1" s="148"/>
      <c r="G1" s="148"/>
    </row>
    <row r="2" spans="1:7" ht="14.25" customHeight="1" x14ac:dyDescent="0.2">
      <c r="A2" s="66"/>
      <c r="B2" s="67"/>
      <c r="C2" s="67"/>
      <c r="D2" s="67"/>
      <c r="E2" s="67"/>
      <c r="F2" s="67"/>
      <c r="G2" s="67"/>
    </row>
    <row r="3" spans="1:7" x14ac:dyDescent="0.2">
      <c r="A3" s="131" t="s">
        <v>158</v>
      </c>
      <c r="B3" s="95" t="s">
        <v>100</v>
      </c>
      <c r="C3" s="95" t="s">
        <v>101</v>
      </c>
      <c r="D3" s="95" t="s">
        <v>102</v>
      </c>
      <c r="E3" s="132" t="s">
        <v>166</v>
      </c>
      <c r="F3" s="132"/>
      <c r="G3" s="133"/>
    </row>
    <row r="4" spans="1:7" ht="24" customHeight="1" x14ac:dyDescent="0.2">
      <c r="A4" s="131"/>
      <c r="B4" s="130" t="s">
        <v>168</v>
      </c>
      <c r="C4" s="130"/>
      <c r="D4" s="130"/>
      <c r="E4" s="81" t="s">
        <v>168</v>
      </c>
      <c r="F4" s="81" t="s">
        <v>180</v>
      </c>
      <c r="G4" s="134" t="s">
        <v>152</v>
      </c>
    </row>
    <row r="5" spans="1:7" ht="17.25" customHeight="1" x14ac:dyDescent="0.2">
      <c r="A5" s="131"/>
      <c r="B5" s="130" t="s">
        <v>106</v>
      </c>
      <c r="C5" s="130"/>
      <c r="D5" s="130"/>
      <c r="E5" s="130"/>
      <c r="F5" s="130"/>
      <c r="G5" s="135"/>
    </row>
    <row r="6" spans="1:7" x14ac:dyDescent="0.2">
      <c r="A6" s="72"/>
    </row>
    <row r="7" spans="1:7" ht="12.75" customHeight="1" x14ac:dyDescent="0.2">
      <c r="A7" s="57" t="s">
        <v>43</v>
      </c>
      <c r="B7" s="90">
        <v>1285.6332130000001</v>
      </c>
      <c r="C7" s="90">
        <v>1276.0145399999999</v>
      </c>
      <c r="D7" s="90">
        <v>1024.0126150000001</v>
      </c>
      <c r="E7" s="90">
        <v>14159.368605</v>
      </c>
      <c r="F7" s="90">
        <v>13578.826985</v>
      </c>
      <c r="G7" s="91">
        <f>IF(AND(F7&gt;0,E7&gt;0),(E7/F7%)-100,"x  ")</f>
        <v>4.2753444067098059</v>
      </c>
    </row>
    <row r="8" spans="1:7" ht="12.75" customHeight="1" x14ac:dyDescent="0.2">
      <c r="A8" s="50" t="s">
        <v>23</v>
      </c>
      <c r="B8" s="9"/>
      <c r="C8" s="9"/>
      <c r="D8" s="9"/>
      <c r="E8" s="9"/>
      <c r="F8" s="9"/>
      <c r="G8" s="9"/>
    </row>
    <row r="9" spans="1:7" ht="12.75" customHeight="1" x14ac:dyDescent="0.2">
      <c r="A9" s="50" t="s">
        <v>147</v>
      </c>
      <c r="B9" s="90">
        <v>1085.874045</v>
      </c>
      <c r="C9" s="90">
        <v>1128.629103</v>
      </c>
      <c r="D9" s="90">
        <v>937.82588999999996</v>
      </c>
      <c r="E9" s="90">
        <v>12449.933947</v>
      </c>
      <c r="F9" s="90">
        <v>12011.143419</v>
      </c>
      <c r="G9" s="91">
        <f>IF(AND(F9&gt;0,E9&gt;0),(E9/F9%)-100,"x  ")</f>
        <v>3.6531953094981162</v>
      </c>
    </row>
    <row r="10" spans="1:7" ht="12.75" customHeight="1" x14ac:dyDescent="0.2">
      <c r="A10" s="51" t="s">
        <v>23</v>
      </c>
      <c r="B10" s="9"/>
      <c r="C10" s="9"/>
      <c r="D10" s="9"/>
      <c r="E10" s="9"/>
      <c r="F10" s="9"/>
      <c r="G10" s="9"/>
    </row>
    <row r="11" spans="1:7" ht="12.75" customHeight="1" x14ac:dyDescent="0.2">
      <c r="A11" s="51" t="s">
        <v>148</v>
      </c>
      <c r="B11" s="90">
        <f>SUM(B13:B30)</f>
        <v>475.16039000000001</v>
      </c>
      <c r="C11" s="90">
        <f>SUM(C13:C30)</f>
        <v>494.95366000000001</v>
      </c>
      <c r="D11" s="90">
        <f>SUM(D13:D30)</f>
        <v>445.28614400000015</v>
      </c>
      <c r="E11" s="90">
        <f>SUM(E13:E30)</f>
        <v>5737.6934530000008</v>
      </c>
      <c r="F11" s="90">
        <f>SUM(F13:F30)</f>
        <v>5533.7429489999995</v>
      </c>
      <c r="G11" s="91">
        <f>IF(AND(F11&gt;0,E11&gt;0),(E11/F11%)-100,"x  ")</f>
        <v>3.6855796497894175</v>
      </c>
    </row>
    <row r="12" spans="1:7" ht="12.75" customHeight="1" x14ac:dyDescent="0.2">
      <c r="A12" s="52" t="s">
        <v>23</v>
      </c>
      <c r="B12" s="9"/>
      <c r="C12" s="9"/>
      <c r="D12" s="9"/>
      <c r="E12" s="9"/>
      <c r="F12" s="9"/>
      <c r="G12" s="9"/>
    </row>
    <row r="13" spans="1:7" ht="12.75" customHeight="1" x14ac:dyDescent="0.2">
      <c r="A13" s="53" t="s">
        <v>44</v>
      </c>
      <c r="B13" s="90">
        <v>62.246828999999998</v>
      </c>
      <c r="C13" s="90">
        <v>61.849364999999999</v>
      </c>
      <c r="D13" s="90">
        <v>72.339394999999996</v>
      </c>
      <c r="E13" s="90">
        <v>791.72996499999999</v>
      </c>
      <c r="F13" s="90">
        <v>772.73418300000003</v>
      </c>
      <c r="G13" s="91">
        <f t="shared" ref="G13:G31" si="0">IF(AND(F13&gt;0,E13&gt;0),(E13/F13%)-100,"x  ")</f>
        <v>2.4582556871306309</v>
      </c>
    </row>
    <row r="14" spans="1:7" ht="12.75" customHeight="1" x14ac:dyDescent="0.2">
      <c r="A14" s="53" t="s">
        <v>45</v>
      </c>
      <c r="B14" s="90">
        <v>55.103662999999997</v>
      </c>
      <c r="C14" s="90">
        <v>57.364319999999999</v>
      </c>
      <c r="D14" s="90">
        <v>56.371222000000003</v>
      </c>
      <c r="E14" s="90">
        <v>727.43081700000005</v>
      </c>
      <c r="F14" s="90">
        <v>697.98858900000005</v>
      </c>
      <c r="G14" s="91">
        <f t="shared" si="0"/>
        <v>4.2181531996363333</v>
      </c>
    </row>
    <row r="15" spans="1:7" ht="12.75" customHeight="1" x14ac:dyDescent="0.2">
      <c r="A15" s="53" t="s">
        <v>46</v>
      </c>
      <c r="B15" s="90">
        <v>2.527857</v>
      </c>
      <c r="C15" s="90">
        <v>2.0392009999999998</v>
      </c>
      <c r="D15" s="90">
        <v>2.7292459999999998</v>
      </c>
      <c r="E15" s="90">
        <v>32.724625000000003</v>
      </c>
      <c r="F15" s="90">
        <v>32.320757</v>
      </c>
      <c r="G15" s="91">
        <f t="shared" si="0"/>
        <v>1.2495623168727263</v>
      </c>
    </row>
    <row r="16" spans="1:7" ht="12.75" customHeight="1" x14ac:dyDescent="0.2">
      <c r="A16" s="53" t="s">
        <v>47</v>
      </c>
      <c r="B16" s="90">
        <v>104.18313499999999</v>
      </c>
      <c r="C16" s="90">
        <v>114.67491699999999</v>
      </c>
      <c r="D16" s="90">
        <v>90.162903999999997</v>
      </c>
      <c r="E16" s="90">
        <v>1285.8302120000001</v>
      </c>
      <c r="F16" s="90">
        <v>1306.3493249999999</v>
      </c>
      <c r="G16" s="91">
        <f t="shared" si="0"/>
        <v>-1.570721751626408</v>
      </c>
    </row>
    <row r="17" spans="1:7" ht="12.75" customHeight="1" x14ac:dyDescent="0.2">
      <c r="A17" s="53" t="s">
        <v>48</v>
      </c>
      <c r="B17" s="90">
        <v>71.265353000000005</v>
      </c>
      <c r="C17" s="90">
        <v>76.305546000000007</v>
      </c>
      <c r="D17" s="90">
        <v>59.679372999999998</v>
      </c>
      <c r="E17" s="90">
        <v>839.65376000000003</v>
      </c>
      <c r="F17" s="90">
        <v>819.93809899999997</v>
      </c>
      <c r="G17" s="91">
        <f t="shared" si="0"/>
        <v>2.40453041809441</v>
      </c>
    </row>
    <row r="18" spans="1:7" ht="12.75" customHeight="1" x14ac:dyDescent="0.2">
      <c r="A18" s="53" t="s">
        <v>49</v>
      </c>
      <c r="B18" s="90">
        <v>15.869678</v>
      </c>
      <c r="C18" s="90">
        <v>15.358091</v>
      </c>
      <c r="D18" s="90">
        <v>13.291677999999999</v>
      </c>
      <c r="E18" s="90">
        <v>166.72648899999999</v>
      </c>
      <c r="F18" s="90">
        <v>158.216543</v>
      </c>
      <c r="G18" s="91">
        <f t="shared" si="0"/>
        <v>5.3786701685170613</v>
      </c>
    </row>
    <row r="19" spans="1:7" ht="12.75" customHeight="1" x14ac:dyDescent="0.2">
      <c r="A19" s="53" t="s">
        <v>50</v>
      </c>
      <c r="B19" s="90">
        <v>10.894071</v>
      </c>
      <c r="C19" s="90">
        <v>8.1860959999999992</v>
      </c>
      <c r="D19" s="90">
        <v>5.8548910000000003</v>
      </c>
      <c r="E19" s="90">
        <v>114.687983</v>
      </c>
      <c r="F19" s="90">
        <v>110.46268499999999</v>
      </c>
      <c r="G19" s="91">
        <f t="shared" si="0"/>
        <v>3.8250907987616074</v>
      </c>
    </row>
    <row r="20" spans="1:7" ht="12.75" customHeight="1" x14ac:dyDescent="0.2">
      <c r="A20" s="53" t="s">
        <v>51</v>
      </c>
      <c r="B20" s="90">
        <v>3.5480849999999999</v>
      </c>
      <c r="C20" s="90">
        <v>4.2259919999999997</v>
      </c>
      <c r="D20" s="90">
        <v>3.7390330000000001</v>
      </c>
      <c r="E20" s="90">
        <v>39.549041000000003</v>
      </c>
      <c r="F20" s="90">
        <v>39.685487999999999</v>
      </c>
      <c r="G20" s="91">
        <f t="shared" si="0"/>
        <v>-0.34382089493267642</v>
      </c>
    </row>
    <row r="21" spans="1:7" ht="12.75" customHeight="1" x14ac:dyDescent="0.2">
      <c r="A21" s="53" t="s">
        <v>52</v>
      </c>
      <c r="B21" s="90">
        <v>30.523553</v>
      </c>
      <c r="C21" s="90">
        <v>38.271129000000002</v>
      </c>
      <c r="D21" s="90">
        <v>25.453568000000001</v>
      </c>
      <c r="E21" s="90">
        <v>344.938986</v>
      </c>
      <c r="F21" s="90">
        <v>321.57528200000002</v>
      </c>
      <c r="G21" s="91">
        <f t="shared" si="0"/>
        <v>7.265391747366948</v>
      </c>
    </row>
    <row r="22" spans="1:7" ht="12.75" customHeight="1" x14ac:dyDescent="0.2">
      <c r="A22" s="53" t="s">
        <v>53</v>
      </c>
      <c r="B22" s="90">
        <v>42.862257</v>
      </c>
      <c r="C22" s="90">
        <v>47.522295999999997</v>
      </c>
      <c r="D22" s="90">
        <v>44.989319999999999</v>
      </c>
      <c r="E22" s="90">
        <v>542.10809400000005</v>
      </c>
      <c r="F22" s="90">
        <v>475.00208199999997</v>
      </c>
      <c r="G22" s="91">
        <f t="shared" si="0"/>
        <v>14.127519550535382</v>
      </c>
    </row>
    <row r="23" spans="1:7" ht="12.75" customHeight="1" x14ac:dyDescent="0.2">
      <c r="A23" s="53" t="s">
        <v>54</v>
      </c>
      <c r="B23" s="90">
        <v>32.786022000000003</v>
      </c>
      <c r="C23" s="90">
        <v>29.887536000000001</v>
      </c>
      <c r="D23" s="90">
        <v>32.773586000000002</v>
      </c>
      <c r="E23" s="90">
        <v>396.92450700000001</v>
      </c>
      <c r="F23" s="90">
        <v>372.410369</v>
      </c>
      <c r="G23" s="91">
        <f t="shared" si="0"/>
        <v>6.5825605408962105</v>
      </c>
    </row>
    <row r="24" spans="1:7" ht="12.75" customHeight="1" x14ac:dyDescent="0.2">
      <c r="A24" s="53" t="s">
        <v>64</v>
      </c>
      <c r="B24" s="90">
        <v>3.8835679999999999</v>
      </c>
      <c r="C24" s="90">
        <v>5.7808270000000004</v>
      </c>
      <c r="D24" s="90">
        <v>4.6577310000000001</v>
      </c>
      <c r="E24" s="90">
        <v>48.963262</v>
      </c>
      <c r="F24" s="90">
        <v>45.093389999999999</v>
      </c>
      <c r="G24" s="91">
        <f t="shared" si="0"/>
        <v>8.5819052415442769</v>
      </c>
    </row>
    <row r="25" spans="1:7" ht="12.75" customHeight="1" x14ac:dyDescent="0.2">
      <c r="A25" s="53" t="s">
        <v>65</v>
      </c>
      <c r="B25" s="90">
        <v>4.3878159999999999</v>
      </c>
      <c r="C25" s="90">
        <v>1.0597939999999999</v>
      </c>
      <c r="D25" s="90">
        <v>3.5350290000000002</v>
      </c>
      <c r="E25" s="90">
        <v>29.612328000000002</v>
      </c>
      <c r="F25" s="90">
        <v>15.639142</v>
      </c>
      <c r="G25" s="91">
        <f t="shared" si="0"/>
        <v>89.347523029076655</v>
      </c>
    </row>
    <row r="26" spans="1:7" ht="12.75" customHeight="1" x14ac:dyDescent="0.2">
      <c r="A26" s="53" t="s">
        <v>66</v>
      </c>
      <c r="B26" s="90">
        <v>15.014002</v>
      </c>
      <c r="C26" s="90">
        <v>15.315122000000001</v>
      </c>
      <c r="D26" s="90">
        <v>16.186053000000001</v>
      </c>
      <c r="E26" s="90">
        <v>170.82107400000001</v>
      </c>
      <c r="F26" s="90">
        <v>202.039232</v>
      </c>
      <c r="G26" s="91">
        <f t="shared" si="0"/>
        <v>-15.451532700342071</v>
      </c>
    </row>
    <row r="27" spans="1:7" ht="12.75" customHeight="1" x14ac:dyDescent="0.2">
      <c r="A27" s="53" t="s">
        <v>57</v>
      </c>
      <c r="B27" s="90">
        <v>5.766985</v>
      </c>
      <c r="C27" s="90">
        <v>3.5890179999999998</v>
      </c>
      <c r="D27" s="90">
        <v>2.6318169999999999</v>
      </c>
      <c r="E27" s="90">
        <v>47.112400000000001</v>
      </c>
      <c r="F27" s="90">
        <v>30.954692999999999</v>
      </c>
      <c r="G27" s="91">
        <f t="shared" si="0"/>
        <v>52.197923591101357</v>
      </c>
    </row>
    <row r="28" spans="1:7" ht="12.75" customHeight="1" x14ac:dyDescent="0.2">
      <c r="A28" s="53" t="s">
        <v>58</v>
      </c>
      <c r="B28" s="90">
        <v>14.104717000000001</v>
      </c>
      <c r="C28" s="90">
        <v>13.266157</v>
      </c>
      <c r="D28" s="90">
        <v>10.715627</v>
      </c>
      <c r="E28" s="90">
        <v>156.466193</v>
      </c>
      <c r="F28" s="90">
        <v>129.060329</v>
      </c>
      <c r="G28" s="91">
        <f t="shared" si="0"/>
        <v>21.234924947386432</v>
      </c>
    </row>
    <row r="29" spans="1:7" ht="12.75" customHeight="1" x14ac:dyDescent="0.2">
      <c r="A29" s="53" t="s">
        <v>55</v>
      </c>
      <c r="B29" s="90">
        <v>3.8328000000000001E-2</v>
      </c>
      <c r="C29" s="90">
        <v>0.118658</v>
      </c>
      <c r="D29" s="90">
        <v>9.4083E-2</v>
      </c>
      <c r="E29" s="90">
        <v>0.68228500000000003</v>
      </c>
      <c r="F29" s="90">
        <v>1.243482</v>
      </c>
      <c r="G29" s="91">
        <f t="shared" si="0"/>
        <v>-45.131091563850539</v>
      </c>
    </row>
    <row r="30" spans="1:7" ht="12.75" customHeight="1" x14ac:dyDescent="0.2">
      <c r="A30" s="53" t="s">
        <v>56</v>
      </c>
      <c r="B30" s="90">
        <v>0.154471</v>
      </c>
      <c r="C30" s="90">
        <v>0.139595</v>
      </c>
      <c r="D30" s="90">
        <v>8.1587999999999994E-2</v>
      </c>
      <c r="E30" s="90">
        <v>1.7314320000000001</v>
      </c>
      <c r="F30" s="90">
        <v>3.0292789999999998</v>
      </c>
      <c r="G30" s="91">
        <f t="shared" si="0"/>
        <v>-42.843429079989001</v>
      </c>
    </row>
    <row r="31" spans="1:7" ht="12.75" customHeight="1" x14ac:dyDescent="0.2">
      <c r="A31" s="54" t="s">
        <v>59</v>
      </c>
      <c r="B31" s="90">
        <f>B9-B11</f>
        <v>610.71365500000002</v>
      </c>
      <c r="C31" s="90">
        <f>C9-C11</f>
        <v>633.67544299999997</v>
      </c>
      <c r="D31" s="90">
        <f>D9-D11</f>
        <v>492.53974599999981</v>
      </c>
      <c r="E31" s="90">
        <f>E9-E11</f>
        <v>6712.2404939999988</v>
      </c>
      <c r="F31" s="90">
        <f>F9-F11</f>
        <v>6477.4004700000005</v>
      </c>
      <c r="G31" s="91">
        <f t="shared" si="0"/>
        <v>3.6255288689908411</v>
      </c>
    </row>
    <row r="32" spans="1:7" ht="12.75" customHeight="1" x14ac:dyDescent="0.2">
      <c r="A32" s="52" t="s">
        <v>23</v>
      </c>
      <c r="B32" s="9"/>
      <c r="C32" s="9"/>
      <c r="D32" s="9"/>
      <c r="E32" s="9"/>
      <c r="F32" s="9"/>
      <c r="G32" s="9"/>
    </row>
    <row r="33" spans="1:7" ht="12.75" customHeight="1" x14ac:dyDescent="0.2">
      <c r="A33" s="53" t="s">
        <v>60</v>
      </c>
      <c r="B33" s="90">
        <v>84.468074000000001</v>
      </c>
      <c r="C33" s="90">
        <v>104.03758500000001</v>
      </c>
      <c r="D33" s="90">
        <v>68.811394000000007</v>
      </c>
      <c r="E33" s="90">
        <v>941.12933099999998</v>
      </c>
      <c r="F33" s="90">
        <v>1117.3267169999999</v>
      </c>
      <c r="G33" s="91">
        <f t="shared" ref="G33:G42" si="1">IF(AND(F33&gt;0,E33&gt;0),(E33/F33%)-100,"x  ")</f>
        <v>-15.769549167595883</v>
      </c>
    </row>
    <row r="34" spans="1:7" ht="12.75" customHeight="1" x14ac:dyDescent="0.2">
      <c r="A34" s="53" t="s">
        <v>61</v>
      </c>
      <c r="B34" s="90">
        <v>215.96449999999999</v>
      </c>
      <c r="C34" s="90">
        <v>216.069357</v>
      </c>
      <c r="D34" s="90">
        <v>165.30972700000001</v>
      </c>
      <c r="E34" s="90">
        <v>2287.5608769999999</v>
      </c>
      <c r="F34" s="90">
        <v>2219.1214110000001</v>
      </c>
      <c r="G34" s="91">
        <f t="shared" si="1"/>
        <v>3.0840793865874616</v>
      </c>
    </row>
    <row r="35" spans="1:7" ht="12.75" customHeight="1" x14ac:dyDescent="0.2">
      <c r="A35" s="53" t="s">
        <v>62</v>
      </c>
      <c r="B35" s="90">
        <v>103.512405</v>
      </c>
      <c r="C35" s="90">
        <v>97.516074000000003</v>
      </c>
      <c r="D35" s="90">
        <v>84.229355999999996</v>
      </c>
      <c r="E35" s="90">
        <v>1087.609543</v>
      </c>
      <c r="F35" s="90">
        <v>1041.683391</v>
      </c>
      <c r="G35" s="91">
        <f t="shared" si="1"/>
        <v>4.4088398064897092</v>
      </c>
    </row>
    <row r="36" spans="1:7" ht="12.75" customHeight="1" x14ac:dyDescent="0.2">
      <c r="A36" s="53" t="s">
        <v>63</v>
      </c>
      <c r="B36" s="90">
        <v>114.37916</v>
      </c>
      <c r="C36" s="90">
        <v>111.87062299999999</v>
      </c>
      <c r="D36" s="90">
        <v>102.45124800000001</v>
      </c>
      <c r="E36" s="90">
        <v>1385.0528300000001</v>
      </c>
      <c r="F36" s="90">
        <v>1351.1307650000001</v>
      </c>
      <c r="G36" s="91">
        <f t="shared" si="1"/>
        <v>2.5106426319883184</v>
      </c>
    </row>
    <row r="37" spans="1:7" ht="12.75" customHeight="1" x14ac:dyDescent="0.2">
      <c r="A37" s="53" t="s">
        <v>67</v>
      </c>
      <c r="B37" s="90">
        <v>38.190528</v>
      </c>
      <c r="C37" s="90">
        <v>49.635908999999998</v>
      </c>
      <c r="D37" s="90">
        <v>26.860994999999999</v>
      </c>
      <c r="E37" s="90">
        <v>446.87094200000001</v>
      </c>
      <c r="F37" s="90">
        <v>370.88457499999998</v>
      </c>
      <c r="G37" s="91">
        <f t="shared" si="1"/>
        <v>20.487874697943425</v>
      </c>
    </row>
    <row r="38" spans="1:7" ht="12.75" customHeight="1" x14ac:dyDescent="0.2">
      <c r="A38" s="53" t="s">
        <v>151</v>
      </c>
      <c r="B38" s="90">
        <v>0.83835700000000002</v>
      </c>
      <c r="C38" s="90">
        <v>1.213627</v>
      </c>
      <c r="D38" s="90">
        <v>0.72174300000000002</v>
      </c>
      <c r="E38" s="90">
        <v>12.868447</v>
      </c>
      <c r="F38" s="90">
        <v>15.504991</v>
      </c>
      <c r="G38" s="91">
        <f t="shared" si="1"/>
        <v>-17.004485845880211</v>
      </c>
    </row>
    <row r="39" spans="1:7" ht="12.75" customHeight="1" x14ac:dyDescent="0.2">
      <c r="A39" s="53" t="s">
        <v>68</v>
      </c>
      <c r="B39" s="90">
        <v>37.067188000000002</v>
      </c>
      <c r="C39" s="90">
        <v>40.069271000000001</v>
      </c>
      <c r="D39" s="90">
        <v>33.157733999999998</v>
      </c>
      <c r="E39" s="90">
        <v>365.50607000000002</v>
      </c>
      <c r="F39" s="90">
        <v>223.699353</v>
      </c>
      <c r="G39" s="91">
        <f t="shared" si="1"/>
        <v>63.391652724181114</v>
      </c>
    </row>
    <row r="40" spans="1:7" ht="12.75" customHeight="1" x14ac:dyDescent="0.2">
      <c r="A40" s="53" t="s">
        <v>69</v>
      </c>
      <c r="B40" s="90">
        <v>12.667395000000001</v>
      </c>
      <c r="C40" s="90">
        <v>10.367697</v>
      </c>
      <c r="D40" s="90">
        <v>8.9347370000000002</v>
      </c>
      <c r="E40" s="90">
        <v>107.70267800000001</v>
      </c>
      <c r="F40" s="90">
        <v>100.74313100000001</v>
      </c>
      <c r="G40" s="91">
        <f t="shared" si="1"/>
        <v>6.9082099503141308</v>
      </c>
    </row>
    <row r="41" spans="1:7" ht="12.75" customHeight="1" x14ac:dyDescent="0.2">
      <c r="A41" s="53" t="s">
        <v>70</v>
      </c>
      <c r="B41" s="90">
        <v>3.6260479999999999</v>
      </c>
      <c r="C41" s="90">
        <v>2.8953000000000002</v>
      </c>
      <c r="D41" s="90">
        <v>2.0628120000000001</v>
      </c>
      <c r="E41" s="90">
        <v>77.939775999999995</v>
      </c>
      <c r="F41" s="90">
        <v>37.306136000000002</v>
      </c>
      <c r="G41" s="91">
        <f t="shared" si="1"/>
        <v>108.9194549657997</v>
      </c>
    </row>
    <row r="42" spans="1:7" ht="12.75" customHeight="1" x14ac:dyDescent="0.2">
      <c r="A42" s="56" t="s">
        <v>71</v>
      </c>
      <c r="B42" s="90">
        <f>B7-B9</f>
        <v>199.75916800000005</v>
      </c>
      <c r="C42" s="90">
        <f>C7-C9</f>
        <v>147.38543699999991</v>
      </c>
      <c r="D42" s="90">
        <f>D7-D9</f>
        <v>86.186725000000138</v>
      </c>
      <c r="E42" s="90">
        <f>E7-E9</f>
        <v>1709.4346580000001</v>
      </c>
      <c r="F42" s="90">
        <f>F7-F9</f>
        <v>1567.6835659999997</v>
      </c>
      <c r="G42" s="91">
        <f t="shared" si="1"/>
        <v>9.0420729715042825</v>
      </c>
    </row>
    <row r="43" spans="1:7" ht="12.75" customHeight="1" x14ac:dyDescent="0.2">
      <c r="A43" s="54" t="s">
        <v>31</v>
      </c>
      <c r="B43" s="9"/>
      <c r="C43" s="9"/>
      <c r="D43" s="9"/>
      <c r="E43" s="9"/>
      <c r="F43" s="9"/>
      <c r="G43" s="9"/>
    </row>
    <row r="44" spans="1:7" ht="12.75" customHeight="1" x14ac:dyDescent="0.2">
      <c r="A44" s="54" t="s">
        <v>72</v>
      </c>
      <c r="B44" s="90">
        <v>103.56207499999999</v>
      </c>
      <c r="C44" s="90">
        <v>43.930137000000002</v>
      </c>
      <c r="D44" s="90">
        <v>10.623901999999999</v>
      </c>
      <c r="E44" s="90">
        <v>685.33415400000001</v>
      </c>
      <c r="F44" s="90">
        <v>541.65847499999995</v>
      </c>
      <c r="G44" s="91">
        <f>IF(AND(F44&gt;0,E44&gt;0),(E44/F44%)-100,"x  ")</f>
        <v>26.525141880222606</v>
      </c>
    </row>
    <row r="45" spans="1:7" ht="12.75" customHeight="1" x14ac:dyDescent="0.2">
      <c r="A45" s="54" t="s">
        <v>73</v>
      </c>
      <c r="B45" s="90">
        <v>13.902291</v>
      </c>
      <c r="C45" s="90">
        <v>28.595023000000001</v>
      </c>
      <c r="D45" s="90">
        <v>18.515668000000002</v>
      </c>
      <c r="E45" s="90">
        <v>220.81238300000001</v>
      </c>
      <c r="F45" s="90">
        <v>265.449074</v>
      </c>
      <c r="G45" s="91">
        <f>IF(AND(F45&gt;0,E45&gt;0),(E45/F45%)-100,"x  ")</f>
        <v>-16.815538410957117</v>
      </c>
    </row>
    <row r="46" spans="1:7" ht="12.75" customHeight="1" x14ac:dyDescent="0.2">
      <c r="A46" s="54" t="s">
        <v>74</v>
      </c>
      <c r="B46" s="90">
        <v>51.717092000000001</v>
      </c>
      <c r="C46" s="90">
        <v>46.062007000000001</v>
      </c>
      <c r="D46" s="90">
        <v>40.124518000000002</v>
      </c>
      <c r="E46" s="90">
        <v>551.35045500000001</v>
      </c>
      <c r="F46" s="90">
        <v>507.05011300000001</v>
      </c>
      <c r="G46" s="91">
        <f>IF(AND(F46&gt;0,E46&gt;0),(E46/F46%)-100,"x  ")</f>
        <v>8.7368764672772983</v>
      </c>
    </row>
    <row r="47" spans="1:7" ht="12.75" customHeight="1" x14ac:dyDescent="0.2">
      <c r="A47" s="54" t="s">
        <v>75</v>
      </c>
      <c r="B47" s="90">
        <v>25.024166000000001</v>
      </c>
      <c r="C47" s="90">
        <v>23.455138000000002</v>
      </c>
      <c r="D47" s="90">
        <v>11.335604999999999</v>
      </c>
      <c r="E47" s="90">
        <v>189.157355</v>
      </c>
      <c r="F47" s="90">
        <v>165.56258800000001</v>
      </c>
      <c r="G47" s="91">
        <f>IF(AND(F47&gt;0,E47&gt;0),(E47/F47%)-100,"x  ")</f>
        <v>14.25126732133468</v>
      </c>
    </row>
    <row r="48" spans="1:7" ht="12.75" customHeight="1" x14ac:dyDescent="0.2">
      <c r="A48" s="55" t="s">
        <v>76</v>
      </c>
      <c r="B48" s="90">
        <v>8.6430260000000008</v>
      </c>
      <c r="C48" s="90">
        <v>52.549750000000003</v>
      </c>
      <c r="D48" s="90">
        <v>13.997002999999999</v>
      </c>
      <c r="E48" s="90">
        <v>302.895216</v>
      </c>
      <c r="F48" s="90">
        <v>210.823352</v>
      </c>
      <c r="G48" s="91">
        <f>IF(AND(F48&gt;0,E48&gt;0),(E48/F48%)-100,"x  ")</f>
        <v>43.672516885131387</v>
      </c>
    </row>
    <row r="49" spans="1:7" ht="12.75" customHeight="1" x14ac:dyDescent="0.2">
      <c r="A49" s="56" t="s">
        <v>31</v>
      </c>
      <c r="B49" s="9"/>
      <c r="C49" s="9"/>
      <c r="D49" s="9"/>
      <c r="E49" s="9"/>
      <c r="F49" s="9"/>
      <c r="G49" s="9"/>
    </row>
    <row r="50" spans="1:7" ht="12.75" customHeight="1" x14ac:dyDescent="0.2">
      <c r="A50" s="56" t="s">
        <v>77</v>
      </c>
      <c r="B50" s="90">
        <v>0.58755199999999996</v>
      </c>
      <c r="C50" s="90">
        <v>0.35231200000000001</v>
      </c>
      <c r="D50" s="90">
        <v>1.1586810000000001</v>
      </c>
      <c r="E50" s="90">
        <v>7.3395549999999998</v>
      </c>
      <c r="F50" s="90">
        <v>11.250665</v>
      </c>
      <c r="G50" s="91">
        <f>IF(AND(F50&gt;0,E50&gt;0),(E50/F50%)-100,"x  ")</f>
        <v>-34.763367320953918</v>
      </c>
    </row>
    <row r="51" spans="1:7" ht="12.75" customHeight="1" x14ac:dyDescent="0.2">
      <c r="A51" s="56" t="s">
        <v>118</v>
      </c>
      <c r="B51" s="90">
        <v>0.34956700000000002</v>
      </c>
      <c r="C51" s="90">
        <v>0.397561</v>
      </c>
      <c r="D51" s="90">
        <v>0.30274499999999999</v>
      </c>
      <c r="E51" s="90">
        <v>4.0469809999999997</v>
      </c>
      <c r="F51" s="90">
        <v>5.0353979999999998</v>
      </c>
      <c r="G51" s="91">
        <f>IF(AND(F51&gt;0,E51&gt;0),(E51/F51%)-100,"x  ")</f>
        <v>-19.629371898705926</v>
      </c>
    </row>
    <row r="52" spans="1:7" ht="12.75" customHeight="1" x14ac:dyDescent="0.2">
      <c r="A52" s="56" t="s">
        <v>78</v>
      </c>
      <c r="B52" s="90">
        <v>2.4721760000000002</v>
      </c>
      <c r="C52" s="90">
        <v>5.4229409999999998</v>
      </c>
      <c r="D52" s="90">
        <v>5.5879089999999998</v>
      </c>
      <c r="E52" s="90">
        <v>57.975112000000003</v>
      </c>
      <c r="F52" s="90">
        <v>48.643065</v>
      </c>
      <c r="G52" s="91">
        <f>IF(AND(F52&gt;0,E52&gt;0),(E52/F52%)-100,"x  ")</f>
        <v>19.184742984431594</v>
      </c>
    </row>
    <row r="53" spans="1:7" ht="12.75" customHeight="1" x14ac:dyDescent="0.2">
      <c r="A53" s="57" t="s">
        <v>79</v>
      </c>
      <c r="B53" s="90">
        <v>186.22122300000001</v>
      </c>
      <c r="C53" s="90">
        <v>163.048081</v>
      </c>
      <c r="D53" s="90">
        <v>165.809684</v>
      </c>
      <c r="E53" s="90">
        <v>1976.674526</v>
      </c>
      <c r="F53" s="90">
        <v>2002.827577</v>
      </c>
      <c r="G53" s="91">
        <f>IF(AND(F53&gt;0,E53&gt;0),(E53/F53%)-100,"x  ")</f>
        <v>-1.3058064159059626</v>
      </c>
    </row>
    <row r="54" spans="1:7" ht="12.75" customHeight="1" x14ac:dyDescent="0.2">
      <c r="A54" s="50" t="s">
        <v>31</v>
      </c>
      <c r="B54" s="9"/>
      <c r="C54" s="9"/>
      <c r="D54" s="9"/>
      <c r="E54" s="9"/>
      <c r="F54" s="9"/>
      <c r="G54" s="9"/>
    </row>
    <row r="55" spans="1:7" ht="12.75" customHeight="1" x14ac:dyDescent="0.2">
      <c r="A55" s="56" t="s">
        <v>80</v>
      </c>
      <c r="B55" s="90">
        <v>148.69794899999999</v>
      </c>
      <c r="C55" s="90">
        <v>130.87944999999999</v>
      </c>
      <c r="D55" s="90">
        <v>140.10284999999999</v>
      </c>
      <c r="E55" s="90">
        <v>1607.2748650000001</v>
      </c>
      <c r="F55" s="90">
        <v>1665.2200800000001</v>
      </c>
      <c r="G55" s="91">
        <f>IF(AND(F55&gt;0,E55&gt;0),(E55/F55%)-100,"x  ")</f>
        <v>-3.4797331413394801</v>
      </c>
    </row>
    <row r="56" spans="1:7" ht="12.75" customHeight="1" x14ac:dyDescent="0.2">
      <c r="A56" s="51" t="s">
        <v>31</v>
      </c>
      <c r="B56" s="9"/>
      <c r="C56" s="9"/>
      <c r="D56" s="9"/>
      <c r="E56" s="9"/>
      <c r="F56" s="9"/>
      <c r="G56" s="9"/>
    </row>
    <row r="57" spans="1:7" ht="12.75" customHeight="1" x14ac:dyDescent="0.2">
      <c r="A57" s="51" t="s">
        <v>81</v>
      </c>
      <c r="B57" s="90">
        <v>131.01430400000001</v>
      </c>
      <c r="C57" s="90">
        <v>111.67720199999999</v>
      </c>
      <c r="D57" s="90">
        <v>124.498069</v>
      </c>
      <c r="E57" s="90">
        <v>1372.1325790000001</v>
      </c>
      <c r="F57" s="90">
        <v>1438.030522</v>
      </c>
      <c r="G57" s="91">
        <f>IF(AND(F57&gt;0,E57&gt;0),(E57/F57%)-100,"x  ")</f>
        <v>-4.5825135135761741</v>
      </c>
    </row>
    <row r="58" spans="1:7" ht="12.75" customHeight="1" x14ac:dyDescent="0.2">
      <c r="A58" s="51" t="s">
        <v>82</v>
      </c>
      <c r="B58" s="90">
        <v>4.5035489999999996</v>
      </c>
      <c r="C58" s="90">
        <v>4.8806459999999996</v>
      </c>
      <c r="D58" s="90">
        <v>3.588781</v>
      </c>
      <c r="E58" s="90">
        <v>65.520528999999996</v>
      </c>
      <c r="F58" s="90">
        <v>69.882908999999998</v>
      </c>
      <c r="G58" s="91">
        <f>IF(AND(F58&gt;0,E58&gt;0),(E58/F58%)-100,"x  ")</f>
        <v>-6.2424132916390107</v>
      </c>
    </row>
    <row r="59" spans="1:7" ht="12.75" customHeight="1" x14ac:dyDescent="0.2">
      <c r="A59" s="50" t="s">
        <v>119</v>
      </c>
      <c r="B59" s="96">
        <v>35.921050000000001</v>
      </c>
      <c r="C59" s="90">
        <v>29.305365999999999</v>
      </c>
      <c r="D59" s="90">
        <v>23.800965000000001</v>
      </c>
      <c r="E59" s="90">
        <v>341.53259500000001</v>
      </c>
      <c r="F59" s="90">
        <v>305.42513400000001</v>
      </c>
      <c r="G59" s="91">
        <f>IF(AND(F59&gt;0,E59&gt;0),(E59/F59%)-100,"x  ")</f>
        <v>11.82203328426796</v>
      </c>
    </row>
    <row r="60" spans="1:7" ht="12.75" customHeight="1" x14ac:dyDescent="0.2">
      <c r="A60" s="51" t="s">
        <v>31</v>
      </c>
      <c r="B60" s="9"/>
      <c r="C60" s="9"/>
      <c r="D60" s="9"/>
      <c r="E60" s="9"/>
      <c r="F60" s="9"/>
      <c r="G60" s="9"/>
    </row>
    <row r="61" spans="1:7" ht="12.75" customHeight="1" x14ac:dyDescent="0.2">
      <c r="A61" s="51" t="s">
        <v>83</v>
      </c>
      <c r="B61" s="90">
        <v>4.1980329999999997</v>
      </c>
      <c r="C61" s="90">
        <v>4.7984460000000002</v>
      </c>
      <c r="D61" s="90">
        <v>5.3808480000000003</v>
      </c>
      <c r="E61" s="90">
        <v>61.565136000000003</v>
      </c>
      <c r="F61" s="90">
        <v>52.039963</v>
      </c>
      <c r="G61" s="91">
        <f>IF(AND(F61&gt;0,E61&gt;0),(E61/F61%)-100,"x  ")</f>
        <v>18.303573736207312</v>
      </c>
    </row>
    <row r="62" spans="1:7" ht="12.75" customHeight="1" x14ac:dyDescent="0.2">
      <c r="A62" s="51"/>
      <c r="B62" s="9"/>
      <c r="C62" s="9"/>
      <c r="D62" s="9"/>
      <c r="E62" s="9"/>
      <c r="F62" s="9"/>
      <c r="G62" s="9"/>
    </row>
    <row r="63" spans="1:7" ht="12.75" customHeight="1" x14ac:dyDescent="0.2">
      <c r="A63" s="57" t="s">
        <v>84</v>
      </c>
      <c r="B63" s="90">
        <v>547.71522300000004</v>
      </c>
      <c r="C63" s="90">
        <v>504.65724299999999</v>
      </c>
      <c r="D63" s="90">
        <v>605.55201899999997</v>
      </c>
      <c r="E63" s="90">
        <v>5644.824619</v>
      </c>
      <c r="F63" s="90">
        <v>4859.272954</v>
      </c>
      <c r="G63" s="91">
        <f>IF(AND(F63&gt;0,E63&gt;0),(E63/F63%)-100,"x  ")</f>
        <v>16.16603291143295</v>
      </c>
    </row>
    <row r="64" spans="1:7" ht="12.75" customHeight="1" x14ac:dyDescent="0.2">
      <c r="A64" s="50" t="s">
        <v>31</v>
      </c>
      <c r="B64" s="9"/>
      <c r="C64" s="9"/>
      <c r="D64" s="9"/>
      <c r="E64" s="9"/>
      <c r="F64" s="9"/>
      <c r="G64" s="9"/>
    </row>
    <row r="65" spans="1:7" ht="12.75" customHeight="1" x14ac:dyDescent="0.2">
      <c r="A65" s="56" t="s">
        <v>85</v>
      </c>
      <c r="B65" s="90">
        <v>62.003289000000002</v>
      </c>
      <c r="C65" s="90">
        <v>61.165371</v>
      </c>
      <c r="D65" s="90">
        <v>46.865955</v>
      </c>
      <c r="E65" s="90">
        <v>672.77989000000002</v>
      </c>
      <c r="F65" s="90">
        <v>692.20779600000003</v>
      </c>
      <c r="G65" s="91">
        <f t="shared" ref="G65:G70" si="2">IF(AND(F65&gt;0,E65&gt;0),(E65/F65%)-100,"x  ")</f>
        <v>-2.8066580746802146</v>
      </c>
    </row>
    <row r="66" spans="1:7" ht="12.75" customHeight="1" x14ac:dyDescent="0.2">
      <c r="A66" s="56" t="s">
        <v>181</v>
      </c>
      <c r="B66" s="90">
        <v>286.77809300000001</v>
      </c>
      <c r="C66" s="90">
        <v>260.08402999999998</v>
      </c>
      <c r="D66" s="90">
        <v>217.028672</v>
      </c>
      <c r="E66" s="90">
        <v>2912.6462219999999</v>
      </c>
      <c r="F66" s="90">
        <v>2953.7518920000002</v>
      </c>
      <c r="G66" s="91">
        <f t="shared" si="2"/>
        <v>-1.3916426126152288</v>
      </c>
    </row>
    <row r="67" spans="1:7" ht="12.75" customHeight="1" x14ac:dyDescent="0.2">
      <c r="A67" s="56" t="s">
        <v>86</v>
      </c>
      <c r="B67" s="90">
        <v>33.033886000000003</v>
      </c>
      <c r="C67" s="90">
        <v>32.990785000000002</v>
      </c>
      <c r="D67" s="90">
        <v>32.947991000000002</v>
      </c>
      <c r="E67" s="90">
        <v>399.66596199999998</v>
      </c>
      <c r="F67" s="90">
        <v>445.93081100000001</v>
      </c>
      <c r="G67" s="91">
        <f t="shared" si="2"/>
        <v>-10.374894010183127</v>
      </c>
    </row>
    <row r="68" spans="1:7" ht="12.75" customHeight="1" x14ac:dyDescent="0.2">
      <c r="A68" s="56" t="s">
        <v>133</v>
      </c>
      <c r="B68" s="90">
        <v>16.344747000000002</v>
      </c>
      <c r="C68" s="90">
        <v>15.561439999999999</v>
      </c>
      <c r="D68" s="90">
        <v>11.363004999999999</v>
      </c>
      <c r="E68" s="90">
        <v>193.923619</v>
      </c>
      <c r="F68" s="90">
        <v>190.45402000000001</v>
      </c>
      <c r="G68" s="91">
        <f t="shared" si="2"/>
        <v>1.8217515177678933</v>
      </c>
    </row>
    <row r="69" spans="1:7" ht="12.75" customHeight="1" x14ac:dyDescent="0.2">
      <c r="A69" s="58" t="s">
        <v>134</v>
      </c>
      <c r="B69" s="90">
        <v>4.7060279999999999</v>
      </c>
      <c r="C69" s="90">
        <v>5.2760429999999996</v>
      </c>
      <c r="D69" s="90">
        <v>7.1585320000000001</v>
      </c>
      <c r="E69" s="90">
        <v>58.505161999999999</v>
      </c>
      <c r="F69" s="90">
        <v>51.399825999999997</v>
      </c>
      <c r="G69" s="91">
        <f t="shared" si="2"/>
        <v>13.823657690981307</v>
      </c>
    </row>
    <row r="70" spans="1:7" ht="12.75" customHeight="1" x14ac:dyDescent="0.2">
      <c r="A70" s="59" t="s">
        <v>87</v>
      </c>
      <c r="B70" s="90">
        <v>5.9765740000000003</v>
      </c>
      <c r="C70" s="90">
        <v>9.6613690000000005</v>
      </c>
      <c r="D70" s="90">
        <v>3.3096359999999998</v>
      </c>
      <c r="E70" s="90">
        <v>65.342343</v>
      </c>
      <c r="F70" s="90">
        <v>65.701507000000007</v>
      </c>
      <c r="G70" s="91">
        <f t="shared" si="2"/>
        <v>-0.54666021587603097</v>
      </c>
    </row>
    <row r="71" spans="1:7" ht="12.75" customHeight="1" x14ac:dyDescent="0.2">
      <c r="A71" s="60" t="s">
        <v>31</v>
      </c>
      <c r="B71" s="9"/>
      <c r="C71" s="9"/>
      <c r="D71" s="9"/>
      <c r="E71" s="9"/>
      <c r="F71" s="9"/>
      <c r="G71" s="9"/>
    </row>
    <row r="72" spans="1:7" ht="12.75" customHeight="1" x14ac:dyDescent="0.2">
      <c r="A72" s="60" t="s">
        <v>108</v>
      </c>
      <c r="B72" s="90">
        <v>4.7111400000000003</v>
      </c>
      <c r="C72" s="90">
        <v>8.3009609999999991</v>
      </c>
      <c r="D72" s="90">
        <v>1.9112800000000001</v>
      </c>
      <c r="E72" s="90">
        <v>42.903813</v>
      </c>
      <c r="F72" s="90">
        <v>34.455475999999997</v>
      </c>
      <c r="G72" s="91">
        <f>IF(AND(F72&gt;0,E72&gt;0),(E72/F72%)-100,"x  ")</f>
        <v>24.51957709131635</v>
      </c>
    </row>
    <row r="73" spans="1:7" ht="24" x14ac:dyDescent="0.2">
      <c r="A73" s="61" t="s">
        <v>103</v>
      </c>
      <c r="B73" s="90">
        <v>4.3630890000000004</v>
      </c>
      <c r="C73" s="90">
        <v>4.3304900000000002</v>
      </c>
      <c r="D73" s="90">
        <v>3.7667790000000001</v>
      </c>
      <c r="E73" s="90">
        <v>49.026316000000001</v>
      </c>
      <c r="F73" s="90">
        <v>60.890825</v>
      </c>
      <c r="G73" s="91">
        <f>IF(AND(F73&gt;0,E73&gt;0),(E73/F73%)-100,"x  ")</f>
        <v>-19.484887912095132</v>
      </c>
    </row>
    <row r="74" spans="1:7" x14ac:dyDescent="0.2">
      <c r="A74" s="62" t="s">
        <v>42</v>
      </c>
      <c r="B74" s="97">
        <v>2038.5523479999999</v>
      </c>
      <c r="C74" s="93">
        <v>2010.261473</v>
      </c>
      <c r="D74" s="93">
        <v>1816.4477360000001</v>
      </c>
      <c r="E74" s="93">
        <v>22198.131625000002</v>
      </c>
      <c r="F74" s="93">
        <v>20778.343199999999</v>
      </c>
      <c r="G74" s="94">
        <f>IF(AND(F74&gt;0,E74&gt;0),(E74/F74%)-100,"x  ")</f>
        <v>6.833020377678622</v>
      </c>
    </row>
    <row r="76" spans="1:7" x14ac:dyDescent="0.2">
      <c r="A76" s="33" t="s">
        <v>153</v>
      </c>
    </row>
    <row r="77" spans="1:7" x14ac:dyDescent="0.2">
      <c r="A77" s="70" t="s">
        <v>144</v>
      </c>
      <c r="B77" s="70"/>
      <c r="C77" s="70"/>
      <c r="D77" s="70"/>
      <c r="E77" s="70"/>
      <c r="F77" s="70"/>
      <c r="G77" s="70"/>
    </row>
    <row r="78" spans="1:7" x14ac:dyDescent="0.2">
      <c r="A78" s="116" t="s">
        <v>145</v>
      </c>
      <c r="B78" s="116"/>
      <c r="C78" s="116"/>
      <c r="D78" s="116"/>
      <c r="E78" s="116"/>
      <c r="F78" s="116"/>
      <c r="G78" s="116"/>
    </row>
  </sheetData>
  <mergeCells count="7">
    <mergeCell ref="A78:G78"/>
    <mergeCell ref="A1:G1"/>
    <mergeCell ref="B4:D4"/>
    <mergeCell ref="A3:A5"/>
    <mergeCell ref="B5:F5"/>
    <mergeCell ref="E3:G3"/>
    <mergeCell ref="G4:G5"/>
  </mergeCells>
  <conditionalFormatting sqref="A6:G74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3 - vj 4/18 SH</oddFooter>
  </headerFooter>
  <rowBreaks count="1" manualBreakCount="1">
    <brk id="4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G28"/>
  <sheetViews>
    <sheetView view="pageLayout" zoomScaleNormal="100" workbookViewId="0">
      <selection sqref="A1:G1"/>
    </sheetView>
  </sheetViews>
  <sheetFormatPr baseColWidth="10" defaultColWidth="10.875" defaultRowHeight="14.25" x14ac:dyDescent="0.2"/>
  <cols>
    <col min="1" max="7" width="11.875" customWidth="1"/>
  </cols>
  <sheetData>
    <row r="1" spans="1:7" x14ac:dyDescent="0.2">
      <c r="A1" s="117" t="s">
        <v>159</v>
      </c>
      <c r="B1" s="117"/>
      <c r="C1" s="117"/>
      <c r="D1" s="117"/>
      <c r="E1" s="117"/>
      <c r="F1" s="117"/>
      <c r="G1" s="117"/>
    </row>
    <row r="2" spans="1:7" x14ac:dyDescent="0.2">
      <c r="A2" s="79"/>
      <c r="B2" s="117" t="s">
        <v>169</v>
      </c>
      <c r="C2" s="117"/>
      <c r="D2" s="117"/>
      <c r="E2" s="117"/>
      <c r="F2" s="117"/>
      <c r="G2" s="79"/>
    </row>
    <row r="27" spans="1:7" x14ac:dyDescent="0.2">
      <c r="A27" s="117"/>
      <c r="B27" s="117"/>
      <c r="C27" s="117"/>
      <c r="D27" s="117"/>
      <c r="E27" s="117"/>
      <c r="F27" s="117"/>
      <c r="G27" s="117"/>
    </row>
    <row r="28" spans="1:7" x14ac:dyDescent="0.2">
      <c r="A28" s="136" t="s">
        <v>170</v>
      </c>
      <c r="B28" s="136"/>
      <c r="C28" s="136"/>
      <c r="D28" s="136"/>
      <c r="E28" s="136"/>
      <c r="F28" s="136"/>
      <c r="G28" s="136"/>
    </row>
  </sheetData>
  <mergeCells count="4">
    <mergeCell ref="A28:G28"/>
    <mergeCell ref="A27:G27"/>
    <mergeCell ref="B2:F2"/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3 - vj 4/18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59"/>
  <sheetViews>
    <sheetView workbookViewId="0"/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5" t="s">
        <v>160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7" t="s">
        <v>88</v>
      </c>
      <c r="B3" s="142" t="s">
        <v>89</v>
      </c>
      <c r="C3" s="143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8"/>
      <c r="B4" s="144" t="s">
        <v>171</v>
      </c>
      <c r="C4" s="145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8"/>
      <c r="B5" s="140"/>
      <c r="C5" s="141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39"/>
      <c r="B6" s="140"/>
      <c r="C6" s="14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42</v>
      </c>
      <c r="B8" s="99">
        <v>22198.131625000002</v>
      </c>
      <c r="C8" s="100"/>
      <c r="D8" s="99">
        <v>20778.343199999999</v>
      </c>
      <c r="E8" s="100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9"/>
      <c r="B9" s="20">
        <v>2018</v>
      </c>
      <c r="C9" s="20">
        <v>2018</v>
      </c>
      <c r="D9" s="12">
        <v>2017</v>
      </c>
      <c r="E9" s="12">
        <v>2017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 t="s">
        <v>172</v>
      </c>
      <c r="B10" s="98">
        <v>2867.313013</v>
      </c>
      <c r="C10" s="101">
        <f t="shared" ref="C10:C24" si="0">IF(B$8&gt;0,B10/B$8*100,0)</f>
        <v>12.916911483535722</v>
      </c>
      <c r="D10" s="102">
        <v>2930.6591100000001</v>
      </c>
      <c r="E10" s="101">
        <f t="shared" ref="E10:E24" si="1">IF(D$8&gt;0,D10/D$8*100,0)</f>
        <v>14.104392644741761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61</v>
      </c>
      <c r="B11" s="98">
        <v>2287.5608769999999</v>
      </c>
      <c r="C11" s="103">
        <f t="shared" si="0"/>
        <v>10.305195570710559</v>
      </c>
      <c r="D11" s="102">
        <v>2219.1214110000001</v>
      </c>
      <c r="E11" s="101">
        <f t="shared" si="1"/>
        <v>10.679972843070569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63</v>
      </c>
      <c r="B12" s="98">
        <v>1385.0528300000001</v>
      </c>
      <c r="C12" s="103">
        <f t="shared" si="0"/>
        <v>6.2395018346504649</v>
      </c>
      <c r="D12" s="102">
        <v>1351.1307650000001</v>
      </c>
      <c r="E12" s="101">
        <f t="shared" si="1"/>
        <v>6.5025914337578179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173</v>
      </c>
      <c r="B13" s="98">
        <v>1372.1325790000001</v>
      </c>
      <c r="C13" s="103">
        <f t="shared" si="0"/>
        <v>6.1812976072935593</v>
      </c>
      <c r="D13" s="102">
        <v>1438.030522</v>
      </c>
      <c r="E13" s="101">
        <f t="shared" si="1"/>
        <v>6.9208141773305591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47</v>
      </c>
      <c r="B14" s="98">
        <v>1285.8302120000001</v>
      </c>
      <c r="C14" s="103">
        <f t="shared" si="0"/>
        <v>5.7925154860865451</v>
      </c>
      <c r="D14" s="102">
        <v>1306.3493249999999</v>
      </c>
      <c r="E14" s="101">
        <f t="shared" si="1"/>
        <v>6.2870716516030978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62</v>
      </c>
      <c r="B15" s="98">
        <v>1087.609543</v>
      </c>
      <c r="C15" s="103">
        <f t="shared" si="0"/>
        <v>4.8995544371631317</v>
      </c>
      <c r="D15" s="102">
        <v>1041.683391</v>
      </c>
      <c r="E15" s="101">
        <f t="shared" si="1"/>
        <v>5.0133130489441529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174</v>
      </c>
      <c r="B16" s="98">
        <v>993.95694700000001</v>
      </c>
      <c r="C16" s="103">
        <f t="shared" si="0"/>
        <v>4.4776603895824501</v>
      </c>
      <c r="D16" s="102">
        <v>99.667017999999999</v>
      </c>
      <c r="E16" s="101">
        <f t="shared" si="1"/>
        <v>0.47966778217427852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175</v>
      </c>
      <c r="B17" s="98">
        <v>941.12933099999998</v>
      </c>
      <c r="C17" s="103">
        <f t="shared" si="0"/>
        <v>4.2396781265143968</v>
      </c>
      <c r="D17" s="102">
        <v>1117.3267169999999</v>
      </c>
      <c r="E17" s="101">
        <f t="shared" si="1"/>
        <v>5.3773619303775861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48</v>
      </c>
      <c r="B18" s="98">
        <v>839.65376000000003</v>
      </c>
      <c r="C18" s="103">
        <f t="shared" si="0"/>
        <v>3.7825424868386865</v>
      </c>
      <c r="D18" s="102">
        <v>819.93809899999997</v>
      </c>
      <c r="E18" s="101">
        <f t="shared" si="1"/>
        <v>3.9461187598441438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176</v>
      </c>
      <c r="B19" s="98">
        <v>791.72996499999999</v>
      </c>
      <c r="C19" s="103">
        <f t="shared" si="0"/>
        <v>3.5666513667678998</v>
      </c>
      <c r="D19" s="102">
        <v>772.73418300000003</v>
      </c>
      <c r="E19" s="101">
        <f t="shared" si="1"/>
        <v>3.7189403195534863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45</v>
      </c>
      <c r="B20" s="98">
        <v>727.43081700000005</v>
      </c>
      <c r="C20" s="103">
        <f t="shared" si="0"/>
        <v>3.2769911868652595</v>
      </c>
      <c r="D20" s="102">
        <v>697.98858900000005</v>
      </c>
      <c r="E20" s="101">
        <f t="shared" si="1"/>
        <v>3.3592119558406375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72</v>
      </c>
      <c r="B21" s="98">
        <v>685.33415400000001</v>
      </c>
      <c r="C21" s="103">
        <f t="shared" si="0"/>
        <v>3.0873506184104356</v>
      </c>
      <c r="D21" s="102">
        <v>541.65847499999995</v>
      </c>
      <c r="E21" s="101">
        <f t="shared" si="1"/>
        <v>2.6068415069782849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74</v>
      </c>
      <c r="B22" s="98">
        <v>551.35045500000001</v>
      </c>
      <c r="C22" s="103">
        <f t="shared" si="0"/>
        <v>2.4837696447346835</v>
      </c>
      <c r="D22" s="102">
        <v>507.05011300000001</v>
      </c>
      <c r="E22" s="101">
        <f t="shared" si="1"/>
        <v>2.440281730450963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53</v>
      </c>
      <c r="B23" s="98">
        <v>542.10809400000005</v>
      </c>
      <c r="C23" s="103">
        <f t="shared" si="0"/>
        <v>2.4421338838691566</v>
      </c>
      <c r="D23" s="102">
        <v>475.00208199999997</v>
      </c>
      <c r="E23" s="101">
        <f t="shared" si="1"/>
        <v>2.2860440672671145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177</v>
      </c>
      <c r="B24" s="98">
        <v>446.87094200000001</v>
      </c>
      <c r="C24" s="103">
        <f t="shared" si="0"/>
        <v>2.0131015958871266</v>
      </c>
      <c r="D24" s="102">
        <v>370.88457499999998</v>
      </c>
      <c r="E24" s="101">
        <f t="shared" si="1"/>
        <v>1.7849574021859451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9" t="s">
        <v>90</v>
      </c>
      <c r="B26" s="98">
        <f>B8-(SUM(B10:B24))</f>
        <v>5393.0681060000024</v>
      </c>
      <c r="C26" s="103">
        <f>IF(B$8&gt;0,B26/B$8*100,0)</f>
        <v>24.295144281089929</v>
      </c>
      <c r="D26" s="102">
        <f>D8-(SUM(D10:D24))</f>
        <v>5089.1188249999977</v>
      </c>
      <c r="E26" s="101">
        <f>IF(D$8&gt;0,D26/D$8*100,0)</f>
        <v>24.492418745879593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A30" s="65" t="s">
        <v>178</v>
      </c>
      <c r="B30" s="21"/>
      <c r="C30" s="22"/>
      <c r="D30" s="22"/>
      <c r="E30" s="22"/>
      <c r="F30" s="22"/>
      <c r="G30" s="22"/>
      <c r="H30" s="23"/>
      <c r="I30" s="23"/>
      <c r="J30" s="2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5"/>
    </row>
    <row r="31" spans="1:26" x14ac:dyDescent="0.2">
      <c r="A31" s="12"/>
      <c r="B31" s="12"/>
      <c r="C31" s="12"/>
      <c r="D31" s="12"/>
      <c r="E31" s="12"/>
      <c r="F31" s="12"/>
      <c r="G31" s="12"/>
      <c r="H31" s="13"/>
      <c r="I31" s="25"/>
      <c r="J31" s="25"/>
      <c r="K31" s="12"/>
      <c r="L31" s="12"/>
      <c r="M31" s="12"/>
      <c r="N31" s="12"/>
      <c r="O31" s="12"/>
      <c r="P31" s="12"/>
      <c r="Q31" s="14"/>
      <c r="R31" s="14"/>
      <c r="S31" s="14"/>
      <c r="T31" s="15"/>
      <c r="U31" s="15"/>
      <c r="V31" s="15"/>
      <c r="W31" s="15"/>
      <c r="X31" s="15"/>
      <c r="Y31" s="15"/>
      <c r="Z31" s="15"/>
    </row>
    <row r="32" spans="1:26" x14ac:dyDescent="0.2">
      <c r="A32" s="26"/>
      <c r="B32" s="17"/>
      <c r="C32" s="17"/>
      <c r="D32" s="17"/>
      <c r="E32" s="17"/>
      <c r="F32" s="17"/>
      <c r="G32" s="24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x14ac:dyDescent="0.2">
      <c r="A33" s="6"/>
      <c r="B33" s="6">
        <v>2018</v>
      </c>
      <c r="C33" s="6">
        <v>2017</v>
      </c>
      <c r="D33" s="6">
        <v>2016</v>
      </c>
      <c r="E33" s="27"/>
      <c r="F33" s="27"/>
      <c r="G33" s="17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x14ac:dyDescent="0.2">
      <c r="A34" s="6" t="s">
        <v>91</v>
      </c>
      <c r="B34" s="104">
        <v>1761.673495</v>
      </c>
      <c r="C34" s="104">
        <v>1687.0477860000001</v>
      </c>
      <c r="D34" s="104">
        <v>1650.878639</v>
      </c>
      <c r="E34" s="27"/>
      <c r="F34" s="27"/>
      <c r="G34" s="17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15" t="s">
        <v>92</v>
      </c>
      <c r="B35" s="104">
        <v>1586.8445529999999</v>
      </c>
      <c r="C35" s="104">
        <v>1582.678306</v>
      </c>
      <c r="D35" s="104">
        <v>1708.6447639999999</v>
      </c>
      <c r="E35" s="12"/>
      <c r="F35" s="27"/>
      <c r="G35" s="17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15" t="s">
        <v>93</v>
      </c>
      <c r="B36" s="104">
        <v>1822.9660799999999</v>
      </c>
      <c r="C36" s="104">
        <v>1858.326055</v>
      </c>
      <c r="D36" s="104">
        <v>1692.2706029999999</v>
      </c>
      <c r="E36" s="12"/>
      <c r="F36" s="27"/>
      <c r="G36" s="17"/>
      <c r="H36" s="17"/>
      <c r="I36" s="17"/>
      <c r="J36" s="17"/>
      <c r="K36" s="28"/>
      <c r="L36" s="17"/>
      <c r="M36" s="17"/>
      <c r="N36" s="17"/>
      <c r="O36" s="17"/>
      <c r="P36" s="17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94</v>
      </c>
      <c r="B37" s="104">
        <v>1780.4251979999999</v>
      </c>
      <c r="C37" s="104">
        <v>1597.5562849999999</v>
      </c>
      <c r="D37" s="104">
        <v>2109.648357</v>
      </c>
      <c r="E37" s="12"/>
      <c r="F37" s="27"/>
      <c r="G37" s="17"/>
      <c r="H37" s="17"/>
      <c r="I37" s="17"/>
      <c r="J37" s="17"/>
      <c r="K37" s="28"/>
      <c r="L37" s="17"/>
      <c r="M37" s="17"/>
      <c r="N37" s="17"/>
      <c r="O37" s="17"/>
      <c r="P37" s="17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95</v>
      </c>
      <c r="B38" s="104">
        <v>1796.5935019999999</v>
      </c>
      <c r="C38" s="104">
        <v>1862.559882</v>
      </c>
      <c r="D38" s="104">
        <v>1684.7416929999999</v>
      </c>
      <c r="E38" s="12"/>
      <c r="F38" s="27"/>
      <c r="G38" s="17"/>
      <c r="H38" s="17"/>
      <c r="I38" s="17"/>
      <c r="J38" s="17"/>
      <c r="K38" s="28"/>
      <c r="L38" s="17"/>
      <c r="M38" s="17"/>
      <c r="N38" s="17"/>
      <c r="O38" s="17"/>
      <c r="P38" s="17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96</v>
      </c>
      <c r="B39" s="104">
        <v>1831.4425960000001</v>
      </c>
      <c r="C39" s="104">
        <v>1747.24254</v>
      </c>
      <c r="D39" s="104">
        <v>1761.9757629999999</v>
      </c>
      <c r="E39" s="20"/>
      <c r="F39" s="27"/>
      <c r="G39" s="17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97</v>
      </c>
      <c r="B40" s="104">
        <v>1992.014169</v>
      </c>
      <c r="C40" s="104">
        <v>1723.336147</v>
      </c>
      <c r="D40" s="104">
        <v>1511.7262430000001</v>
      </c>
      <c r="E40" s="20"/>
      <c r="F40" s="27"/>
      <c r="G40" s="17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98</v>
      </c>
      <c r="B41" s="104">
        <v>1923.7128310000001</v>
      </c>
      <c r="C41" s="104">
        <v>1805.4256250000001</v>
      </c>
      <c r="D41" s="104">
        <v>1541.385444</v>
      </c>
      <c r="E41" s="20"/>
      <c r="F41" s="27"/>
      <c r="G41" s="17"/>
      <c r="H41" s="17"/>
      <c r="I41" s="17"/>
      <c r="J41" s="17"/>
      <c r="K41" s="17"/>
      <c r="L41" s="17"/>
      <c r="M41" s="17"/>
      <c r="N41" s="17"/>
      <c r="O41" s="17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99</v>
      </c>
      <c r="B42" s="104">
        <v>1837.1976440000001</v>
      </c>
      <c r="C42" s="104">
        <v>1687.3330940000001</v>
      </c>
      <c r="D42" s="104">
        <v>1838.6235160000001</v>
      </c>
      <c r="E42" s="20"/>
      <c r="F42" s="27"/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100</v>
      </c>
      <c r="B43" s="104">
        <v>2038.5523479999999</v>
      </c>
      <c r="C43" s="104">
        <v>1773.9858469999999</v>
      </c>
      <c r="D43" s="104">
        <v>1698.524071</v>
      </c>
      <c r="E43" s="20"/>
      <c r="F43" s="27"/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101</v>
      </c>
      <c r="B44" s="104">
        <v>2010.261473</v>
      </c>
      <c r="C44" s="104">
        <v>1843.798092</v>
      </c>
      <c r="D44" s="104">
        <v>1752.0590769999999</v>
      </c>
      <c r="E44" s="27"/>
      <c r="F44" s="27"/>
      <c r="G44" s="17"/>
      <c r="H44" s="17"/>
      <c r="I44" s="17"/>
      <c r="J44" s="17"/>
      <c r="K44" s="28"/>
      <c r="L44" s="17"/>
      <c r="M44" s="17"/>
      <c r="N44" s="17"/>
      <c r="O44" s="17"/>
      <c r="P44" s="17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102</v>
      </c>
      <c r="B45" s="104">
        <v>1816.4477360000001</v>
      </c>
      <c r="C45" s="104">
        <v>1609.053541</v>
      </c>
      <c r="D45" s="104">
        <v>1834.062754</v>
      </c>
      <c r="E45" s="29"/>
      <c r="F45" s="29"/>
      <c r="G45" s="29"/>
      <c r="H45" s="29"/>
      <c r="I45" s="29"/>
      <c r="J45" s="29"/>
      <c r="K45" s="28"/>
      <c r="L45" s="17"/>
      <c r="M45" s="17"/>
      <c r="N45" s="17"/>
      <c r="O45" s="17"/>
      <c r="P45" s="17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87" t="s">
        <v>162</v>
      </c>
      <c r="B46" s="85"/>
      <c r="C46" s="85"/>
      <c r="D46" s="86"/>
    </row>
    <row r="47" spans="1:26" x14ac:dyDescent="0.2">
      <c r="A47" s="82"/>
      <c r="B47" s="82">
        <v>2018</v>
      </c>
      <c r="C47" s="82">
        <v>2017</v>
      </c>
      <c r="D47" s="82">
        <v>2016</v>
      </c>
    </row>
    <row r="48" spans="1:26" x14ac:dyDescent="0.2">
      <c r="A48" s="82" t="s">
        <v>91</v>
      </c>
      <c r="B48" s="84">
        <f>IF(B34=0,#N/A,B34)</f>
        <v>1761.673495</v>
      </c>
      <c r="C48" s="84">
        <f t="shared" ref="C48:D48" si="2">IF(C34=0,#N/A,C34)</f>
        <v>1687.0477860000001</v>
      </c>
      <c r="D48" s="84">
        <f t="shared" si="2"/>
        <v>1650.878639</v>
      </c>
    </row>
    <row r="49" spans="1:4" x14ac:dyDescent="0.2">
      <c r="A49" s="83" t="s">
        <v>92</v>
      </c>
      <c r="B49" s="84">
        <f t="shared" ref="B49:D59" si="3">IF(B35=0,#N/A,B35)</f>
        <v>1586.8445529999999</v>
      </c>
      <c r="C49" s="84">
        <f t="shared" si="3"/>
        <v>1582.678306</v>
      </c>
      <c r="D49" s="84">
        <f t="shared" si="3"/>
        <v>1708.6447639999999</v>
      </c>
    </row>
    <row r="50" spans="1:4" x14ac:dyDescent="0.2">
      <c r="A50" s="83" t="s">
        <v>93</v>
      </c>
      <c r="B50" s="84">
        <f t="shared" si="3"/>
        <v>1822.9660799999999</v>
      </c>
      <c r="C50" s="84">
        <f t="shared" si="3"/>
        <v>1858.326055</v>
      </c>
      <c r="D50" s="84">
        <f t="shared" si="3"/>
        <v>1692.2706029999999</v>
      </c>
    </row>
    <row r="51" spans="1:4" x14ac:dyDescent="0.2">
      <c r="A51" s="82" t="s">
        <v>94</v>
      </c>
      <c r="B51" s="84">
        <f t="shared" si="3"/>
        <v>1780.4251979999999</v>
      </c>
      <c r="C51" s="84">
        <f t="shared" si="3"/>
        <v>1597.5562849999999</v>
      </c>
      <c r="D51" s="84">
        <f t="shared" si="3"/>
        <v>2109.648357</v>
      </c>
    </row>
    <row r="52" spans="1:4" x14ac:dyDescent="0.2">
      <c r="A52" s="83" t="s">
        <v>95</v>
      </c>
      <c r="B52" s="84">
        <f t="shared" si="3"/>
        <v>1796.5935019999999</v>
      </c>
      <c r="C52" s="84">
        <f t="shared" si="3"/>
        <v>1862.559882</v>
      </c>
      <c r="D52" s="84">
        <f t="shared" si="3"/>
        <v>1684.7416929999999</v>
      </c>
    </row>
    <row r="53" spans="1:4" x14ac:dyDescent="0.2">
      <c r="A53" s="83" t="s">
        <v>96</v>
      </c>
      <c r="B53" s="84">
        <f t="shared" si="3"/>
        <v>1831.4425960000001</v>
      </c>
      <c r="C53" s="84">
        <f t="shared" si="3"/>
        <v>1747.24254</v>
      </c>
      <c r="D53" s="84">
        <f t="shared" si="3"/>
        <v>1761.9757629999999</v>
      </c>
    </row>
    <row r="54" spans="1:4" x14ac:dyDescent="0.2">
      <c r="A54" s="82" t="s">
        <v>97</v>
      </c>
      <c r="B54" s="84">
        <f t="shared" si="3"/>
        <v>1992.014169</v>
      </c>
      <c r="C54" s="84">
        <f t="shared" si="3"/>
        <v>1723.336147</v>
      </c>
      <c r="D54" s="84">
        <f t="shared" si="3"/>
        <v>1511.7262430000001</v>
      </c>
    </row>
    <row r="55" spans="1:4" x14ac:dyDescent="0.2">
      <c r="A55" s="83" t="s">
        <v>98</v>
      </c>
      <c r="B55" s="84">
        <f t="shared" si="3"/>
        <v>1923.7128310000001</v>
      </c>
      <c r="C55" s="84">
        <f t="shared" si="3"/>
        <v>1805.4256250000001</v>
      </c>
      <c r="D55" s="84">
        <f t="shared" si="3"/>
        <v>1541.385444</v>
      </c>
    </row>
    <row r="56" spans="1:4" x14ac:dyDescent="0.2">
      <c r="A56" s="83" t="s">
        <v>99</v>
      </c>
      <c r="B56" s="84">
        <f t="shared" si="3"/>
        <v>1837.1976440000001</v>
      </c>
      <c r="C56" s="84">
        <f t="shared" si="3"/>
        <v>1687.3330940000001</v>
      </c>
      <c r="D56" s="84">
        <f t="shared" si="3"/>
        <v>1838.6235160000001</v>
      </c>
    </row>
    <row r="57" spans="1:4" x14ac:dyDescent="0.2">
      <c r="A57" s="82" t="s">
        <v>100</v>
      </c>
      <c r="B57" s="84">
        <f t="shared" si="3"/>
        <v>2038.5523479999999</v>
      </c>
      <c r="C57" s="84">
        <f t="shared" si="3"/>
        <v>1773.9858469999999</v>
      </c>
      <c r="D57" s="84">
        <f t="shared" si="3"/>
        <v>1698.524071</v>
      </c>
    </row>
    <row r="58" spans="1:4" x14ac:dyDescent="0.2">
      <c r="A58" s="83" t="s">
        <v>101</v>
      </c>
      <c r="B58" s="84">
        <f t="shared" si="3"/>
        <v>2010.261473</v>
      </c>
      <c r="C58" s="84">
        <f t="shared" si="3"/>
        <v>1843.798092</v>
      </c>
      <c r="D58" s="84">
        <f t="shared" si="3"/>
        <v>1752.0590769999999</v>
      </c>
    </row>
    <row r="59" spans="1:4" x14ac:dyDescent="0.2">
      <c r="A59" s="83" t="s">
        <v>102</v>
      </c>
      <c r="B59" s="84">
        <f t="shared" si="3"/>
        <v>1816.4477360000001</v>
      </c>
      <c r="C59" s="84">
        <f t="shared" si="3"/>
        <v>1609.053541</v>
      </c>
      <c r="D59" s="84">
        <f t="shared" si="3"/>
        <v>1834.062754</v>
      </c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3 - vj 4/18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V0_1</vt:lpstr>
      <vt:lpstr>V0_2</vt:lpstr>
      <vt:lpstr>T1_1</vt:lpstr>
      <vt:lpstr>T2_1</vt:lpstr>
      <vt:lpstr>TG3_1</vt:lpstr>
      <vt:lpstr>T3_1</vt:lpstr>
      <vt:lpstr>T2_1!Drucktitel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2019-02-28T12:29:36Z</cp:lastPrinted>
  <dcterms:created xsi:type="dcterms:W3CDTF">2012-03-28T07:56:08Z</dcterms:created>
  <dcterms:modified xsi:type="dcterms:W3CDTF">2019-02-28T12:30:53Z</dcterms:modified>
  <cp:category>LIS-Bericht</cp:category>
</cp:coreProperties>
</file>