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II_3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G43" i="10" s="1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2" i="10" l="1"/>
  <c r="G12" i="10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<sst xmlns="http://schemas.openxmlformats.org/spreadsheetml/2006/main" count="237" uniqueCount="184">
  <si>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</si>
  <si>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</si>
  <si>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</si>
  <si>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</si>
  <si>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</si>
  <si>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</si>
  <si>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</si>
  <si>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</si>
  <si>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</si>
  <si>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</si>
  <si>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</si>
  <si>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</si>
  <si>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</si>
  <si>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</si>
  <si>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</si>
  <si>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</si>
  <si>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</si>
  <si>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</si>
  <si>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</si>
  <si>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</si>
  <si>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</si>
  <si>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</si>
  <si>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</si>
  <si>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</si>
  <si>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</si>
  <si>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</si>
  <si>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</si>
  <si>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</si>
  <si>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</si>
  <si>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</si>
  <si>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</si>
  <si>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</si>
  <si>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</si>
  <si>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</si>
  <si>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</si>
  <si>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</si>
  <si>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</si>
  <si>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</si>
  <si>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</si>
  <si>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</si>
  <si>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</si>
  <si>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</si>
  <si>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</si>
  <si>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</si>
  <si>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</si>
  <si>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</si>
  <si>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</si>
  <si>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</si>
  <si>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</si>
  <si>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</si>
  <si>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</si>
  <si>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</si>
  <si>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</si>
  <si>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</si>
  <si>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</si>
  <si>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</si>
  <si>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</si>
  <si>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</si>
  <si>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</si>
  <si>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</si>
  <si>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</si>
  <si>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</si>
  <si>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</si>
  <si>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</si>
  <si>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</si>
  <si>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</si>
  <si>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</si>
  <si>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</si>
  <si>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</si>
  <si>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</si>
  <si>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</si>
  <si>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</si>
  <si>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</si>
  <si>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</si>
  <si>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</si>
  <si>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</si>
  <si>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</si>
  <si>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</si>
  <si>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</si>
  <si>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</si>
  <si>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</si>
  <si>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</si>
  <si>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</si>
  <si>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</si>
  <si>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</si>
  <si>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</si>
  <si>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</si>
  <si>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</si>
  <si>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</si>
  <si>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</si>
  <si>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</si>
  <si>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</si>
  <si>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</si>
  <si>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</si>
  <si>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</si>
  <si>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</si>
  <si>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</si>
  <si>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</si>
  <si>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</si>
  <si>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</si>
  <si>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</si>
  <si>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</si>
  <si>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</si>
  <si>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</si>
  <si>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</si>
  <si>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</si>
  <si>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</si>
  <si>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</si>
  <si>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</si>
  <si>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</si>
  <si>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</si>
  <si>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</si>
  <si>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</si>
  <si>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</si>
  <si>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</si>
  <si>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</si>
  <si>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</si>
  <si>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</si>
  <si>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</si>
  <si>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</si>
  <si>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</si>
  <si>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</si>
  <si>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</si>
  <si>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</si>
  <si>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</si>
  <si>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</si>
  <si>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</si>
  <si>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</si>
  <si>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</si>
  <si>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</si>
  <si>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</si>
  <si>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</si>
  <si>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</si>
  <si>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</si>
  <si>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</si>
  <si>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</si>
  <si>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</si>
  <si>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</si>
  <si>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</si>
  <si>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</si>
  <si>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</si>
  <si>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</si>
  <si>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</si>
  <si>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</si>
  <si>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</si>
  <si>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</si>
  <si>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</si>
  <si>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</si>
  <si>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</si>
  <si>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</si>
  <si>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</si>
  <si>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</si>
  <si>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</si>
  <si>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</si>
  <si>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</si>
  <si>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</si>
  <si>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</si>
  <si>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</si>
  <si>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</si>
  <si>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</si>
  <si>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</si>
  <si>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</si>
  <si>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</si>
  <si>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</si>
  <si>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t>Kennziffer: G III 3 - vj 4/19 SH</t>
  </si>
  <si>
    <t>4. Quartal 2019</t>
  </si>
  <si>
    <t xml:space="preserve">© Statistisches Amt für Hamburg und Schleswig-Holstein, Hamburg 2020 
Auszugsweise Vervielfältigung und Verbreitung mit Quellenangabe gestattet.        </t>
  </si>
  <si>
    <t>Januar - Dezember</t>
  </si>
  <si>
    <r>
      <t>2019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</si>
  <si>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</si>
  <si>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</si>
  <si>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Einfuhr des Landes Schleswig-Holstein 2017 bis 2019 im Monatsvergleich</t>
  </si>
  <si>
    <t>Januar - Dezember 2019</t>
  </si>
  <si>
    <t>China, Volksrepublik</t>
  </si>
  <si>
    <t>Verein.Staaten (USA)</t>
  </si>
  <si>
    <t>Korea, Republik</t>
  </si>
  <si>
    <t>Vereinigt.Königreich</t>
  </si>
  <si>
    <t>Frankreich</t>
  </si>
  <si>
    <t>Tschechische Republ.</t>
  </si>
  <si>
    <t xml:space="preserve">2. Einfuhr des Landes Schleswig-Holstein in 2017 bis 2019 </t>
  </si>
  <si>
    <r>
      <t>2018</t>
    </r>
    <r>
      <rPr>
        <vertAlign val="superscript"/>
        <sz val="9"/>
        <color theme="1"/>
        <rFont val="Arial"/>
        <family val="2"/>
      </rPr>
      <t>b</t>
    </r>
  </si>
  <si>
    <r>
      <t>2018</t>
    </r>
    <r>
      <rPr>
        <vertAlign val="superscript"/>
        <sz val="9"/>
        <rFont val="Arial"/>
        <family val="2"/>
      </rPr>
      <t>b</t>
    </r>
  </si>
  <si>
    <t xml:space="preserve">x  </t>
  </si>
  <si>
    <t>Herausgegeben am: 25.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</si>
</sst>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21" fillId="0" borderId="0"/>
    <xf numFmtId="166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3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165" fontId="5" fillId="0" borderId="0" xfId="0" applyNumberFormat="1" applyFont="1"/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Alignment="1">
      <alignment vertical="center"/>
    </xf>
    <xf numFmtId="0" fontId="20" fillId="0" borderId="0" xfId="0" quotePrefix="1" applyFont="1" applyAlignment="1">
      <alignment horizontal="right"/>
    </xf>
    <xf numFmtId="0" fontId="17" fillId="3" borderId="11" xfId="0" quotePrefix="1" applyFont="1" applyFill="1" applyBorder="1" applyAlignment="1">
      <alignment horizontal="centerContinuous" vertical="center" wrapText="1"/>
    </xf>
    <xf numFmtId="167" fontId="16" fillId="0" borderId="0" xfId="0" applyNumberFormat="1" applyFont="1"/>
    <xf numFmtId="168" fontId="16" fillId="0" borderId="0" xfId="0" applyNumberFormat="1" applyFont="1"/>
    <xf numFmtId="167" fontId="24" fillId="0" borderId="19" xfId="0" applyNumberFormat="1" applyFont="1" applyBorder="1"/>
    <xf numFmtId="167" fontId="24" fillId="0" borderId="20" xfId="0" applyNumberFormat="1" applyFont="1" applyBorder="1"/>
    <xf numFmtId="168" fontId="24" fillId="0" borderId="20" xfId="0" applyNumberFormat="1" applyFont="1" applyBorder="1"/>
    <xf numFmtId="0" fontId="16" fillId="3" borderId="21" xfId="0" quotePrefix="1" applyFont="1" applyFill="1" applyBorder="1" applyAlignment="1">
      <alignment horizontal="center" vertical="center"/>
    </xf>
    <xf numFmtId="0" fontId="16" fillId="3" borderId="21" xfId="0" quotePrefix="1" applyFont="1" applyFill="1" applyBorder="1" applyAlignment="1">
      <alignment horizontal="center" vertical="center" wrapText="1"/>
    </xf>
    <xf numFmtId="167" fontId="17" fillId="0" borderId="0" xfId="0" applyNumberFormat="1" applyFont="1"/>
    <xf numFmtId="167" fontId="24" fillId="0" borderId="24" xfId="0" applyNumberFormat="1" applyFont="1" applyBorder="1"/>
    <xf numFmtId="169" fontId="5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Alignment="1">
      <alignment horizontal="right" vertical="center"/>
    </xf>
    <xf numFmtId="167" fontId="5" fillId="0" borderId="0" xfId="0" applyNumberFormat="1" applyFont="1"/>
    <xf numFmtId="0" fontId="16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NumberFormat="1" applyFont="1" applyFill="1" applyBorder="1" applyAlignment="1">
      <alignment horizontal="center" vertical="center" wrapText="1"/>
    </xf>
    <xf numFmtId="17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3" xfId="0" applyFont="1" applyFill="1" applyBorder="1" applyAlignment="1"/>
    <xf numFmtId="0" fontId="17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 indent="1"/>
    </xf>
    <xf numFmtId="0" fontId="16" fillId="3" borderId="12" xfId="0" applyFont="1" applyFill="1" applyBorder="1" applyAlignment="1">
      <alignment horizontal="left" vertical="center" indent="1"/>
    </xf>
    <xf numFmtId="0" fontId="16" fillId="3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21" xfId="0" quotePrefix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indent="1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/>
    <xf numFmtId="0" fontId="16" fillId="3" borderId="2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Korea, Republik</c:v>
                </c:pt>
                <c:pt idx="5">
                  <c:v>Niederlande</c:v>
                </c:pt>
                <c:pt idx="6">
                  <c:v>Polen</c:v>
                </c:pt>
                <c:pt idx="7">
                  <c:v>Belgien</c:v>
                </c:pt>
                <c:pt idx="8">
                  <c:v>Vereinigt.Königreich</c:v>
                </c:pt>
                <c:pt idx="9">
                  <c:v>Frankreich</c:v>
                </c:pt>
                <c:pt idx="10">
                  <c:v>Italien</c:v>
                </c:pt>
                <c:pt idx="11">
                  <c:v>Schweiz</c:v>
                </c:pt>
                <c:pt idx="12">
                  <c:v>Norwegen</c:v>
                </c:pt>
                <c:pt idx="13">
                  <c:v>Finnland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3150.3469690000002</c:v>
                </c:pt>
                <c:pt idx="1">
                  <c:v>2259.9232189999998</c:v>
                </c:pt>
                <c:pt idx="2">
                  <c:v>1576.1547929999999</c:v>
                </c:pt>
                <c:pt idx="3">
                  <c:v>1500.786063</c:v>
                </c:pt>
                <c:pt idx="4">
                  <c:v>1395.2896029999999</c:v>
                </c:pt>
                <c:pt idx="5">
                  <c:v>1233.150204</c:v>
                </c:pt>
                <c:pt idx="6">
                  <c:v>1109.371392</c:v>
                </c:pt>
                <c:pt idx="7">
                  <c:v>1019.230234</c:v>
                </c:pt>
                <c:pt idx="8">
                  <c:v>970.86691699999994</c:v>
                </c:pt>
                <c:pt idx="9">
                  <c:v>855.82490700000005</c:v>
                </c:pt>
                <c:pt idx="10">
                  <c:v>818.03987700000005</c:v>
                </c:pt>
                <c:pt idx="11">
                  <c:v>628.66330000000005</c:v>
                </c:pt>
                <c:pt idx="12">
                  <c:v>622.13428199999998</c:v>
                </c:pt>
                <c:pt idx="13">
                  <c:v>554.74930199999994</c:v>
                </c:pt>
                <c:pt idx="14">
                  <c:v>449.70473199999998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Korea, Republik</c:v>
                </c:pt>
                <c:pt idx="5">
                  <c:v>Niederlande</c:v>
                </c:pt>
                <c:pt idx="6">
                  <c:v>Polen</c:v>
                </c:pt>
                <c:pt idx="7">
                  <c:v>Belgien</c:v>
                </c:pt>
                <c:pt idx="8">
                  <c:v>Vereinigt.Königreich</c:v>
                </c:pt>
                <c:pt idx="9">
                  <c:v>Frankreich</c:v>
                </c:pt>
                <c:pt idx="10">
                  <c:v>Italien</c:v>
                </c:pt>
                <c:pt idx="11">
                  <c:v>Schweiz</c:v>
                </c:pt>
                <c:pt idx="12">
                  <c:v>Norwegen</c:v>
                </c:pt>
                <c:pt idx="13">
                  <c:v>Finnland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2933.3764590000001</c:v>
                </c:pt>
                <c:pt idx="1">
                  <c:v>2234.5535319999999</c:v>
                </c:pt>
                <c:pt idx="2">
                  <c:v>1328.918938</c:v>
                </c:pt>
                <c:pt idx="3">
                  <c:v>1379.591359</c:v>
                </c:pt>
                <c:pt idx="4">
                  <c:v>996.47852899999998</c:v>
                </c:pt>
                <c:pt idx="5">
                  <c:v>1274.347064</c:v>
                </c:pt>
                <c:pt idx="6">
                  <c:v>1069.7031529999999</c:v>
                </c:pt>
                <c:pt idx="7">
                  <c:v>702.77641600000004</c:v>
                </c:pt>
                <c:pt idx="8">
                  <c:v>943.05717500000003</c:v>
                </c:pt>
                <c:pt idx="9">
                  <c:v>791.81583999999998</c:v>
                </c:pt>
                <c:pt idx="10">
                  <c:v>825.27834700000005</c:v>
                </c:pt>
                <c:pt idx="11">
                  <c:v>547.94628999999998</c:v>
                </c:pt>
                <c:pt idx="12">
                  <c:v>682.05868299999997</c:v>
                </c:pt>
                <c:pt idx="13">
                  <c:v>523.59423800000002</c:v>
                </c:pt>
                <c:pt idx="14">
                  <c:v>462.29839399999997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3647032"/>
        <c:axId val="463646248"/>
      </c:barChart>
      <c:catAx>
        <c:axId val="46364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3646248"/>
        <c:crosses val="autoZero"/>
        <c:auto val="1"/>
        <c:lblAlgn val="ctr"/>
        <c:lblOffset val="100"/>
        <c:noMultiLvlLbl val="0"/>
      </c:catAx>
      <c:valAx>
        <c:axId val="4636462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63647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1924.0874710000001</c:v>
                </c:pt>
                <c:pt idx="1">
                  <c:v>1960.9783210000001</c:v>
                </c:pt>
                <c:pt idx="2">
                  <c:v>1969.9709330000001</c:v>
                </c:pt>
                <c:pt idx="3">
                  <c:v>2001.011221</c:v>
                </c:pt>
                <c:pt idx="4">
                  <c:v>2025.300172</c:v>
                </c:pt>
                <c:pt idx="5">
                  <c:v>1842.5710839999999</c:v>
                </c:pt>
                <c:pt idx="6">
                  <c:v>1892.559062</c:v>
                </c:pt>
                <c:pt idx="7">
                  <c:v>1798.538785</c:v>
                </c:pt>
                <c:pt idx="8">
                  <c:v>2275.6245640000002</c:v>
                </c:pt>
                <c:pt idx="9">
                  <c:v>1970.1958059999999</c:v>
                </c:pt>
                <c:pt idx="10">
                  <c:v>2216.3474849999998</c:v>
                </c:pt>
                <c:pt idx="11">
                  <c:v>1606.786979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1758.6923879999999</c:v>
                </c:pt>
                <c:pt idx="1">
                  <c:v>1611.696807</c:v>
                </c:pt>
                <c:pt idx="2">
                  <c:v>1844.55115</c:v>
                </c:pt>
                <c:pt idx="3">
                  <c:v>1782.3088660000001</c:v>
                </c:pt>
                <c:pt idx="4">
                  <c:v>1767.755259</c:v>
                </c:pt>
                <c:pt idx="5">
                  <c:v>1812.4046949999999</c:v>
                </c:pt>
                <c:pt idx="6">
                  <c:v>1984.2575810000001</c:v>
                </c:pt>
                <c:pt idx="7">
                  <c:v>1909.184962</c:v>
                </c:pt>
                <c:pt idx="8">
                  <c:v>1808.632828</c:v>
                </c:pt>
                <c:pt idx="9">
                  <c:v>2030.2362270000001</c:v>
                </c:pt>
                <c:pt idx="10">
                  <c:v>1992.6726759999999</c:v>
                </c:pt>
                <c:pt idx="11">
                  <c:v>1805.1284680000001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1687.0477860000001</c:v>
                </c:pt>
                <c:pt idx="1">
                  <c:v>1582.678306</c:v>
                </c:pt>
                <c:pt idx="2">
                  <c:v>1858.326055</c:v>
                </c:pt>
                <c:pt idx="3">
                  <c:v>1597.5562849999999</c:v>
                </c:pt>
                <c:pt idx="4">
                  <c:v>1862.559882</c:v>
                </c:pt>
                <c:pt idx="5">
                  <c:v>1747.24254</c:v>
                </c:pt>
                <c:pt idx="6">
                  <c:v>1723.336147</c:v>
                </c:pt>
                <c:pt idx="7">
                  <c:v>1805.4256250000001</c:v>
                </c:pt>
                <c:pt idx="8">
                  <c:v>1687.3330940000001</c:v>
                </c:pt>
                <c:pt idx="9">
                  <c:v>1773.9858469999999</c:v>
                </c:pt>
                <c:pt idx="10">
                  <c:v>1843.798092</c:v>
                </c:pt>
                <c:pt idx="11">
                  <c:v>1609.053541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42328"/>
        <c:axId val="463643504"/>
      </c:lineChart>
      <c:catAx>
        <c:axId val="46364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3643504"/>
        <c:crosses val="autoZero"/>
        <c:auto val="1"/>
        <c:lblAlgn val="ctr"/>
        <c:lblOffset val="100"/>
        <c:noMultiLvlLbl val="0"/>
      </c:catAx>
      <c:valAx>
        <c:axId val="4636435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63642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105</v>
      </c>
    </row>
    <row r="4" spans="1:7" ht="20.25" x14ac:dyDescent="0.3">
      <c r="A4" s="31" t="s">
        <v>106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144</v>
      </c>
    </row>
    <row r="16" spans="1:7" ht="15" x14ac:dyDescent="0.2">
      <c r="G16" s="63" t="s">
        <v>164</v>
      </c>
    </row>
    <row r="17" spans="1:7" x14ac:dyDescent="0.2">
      <c r="G17" s="64"/>
    </row>
    <row r="18" spans="1:7" ht="37.5" customHeight="1" x14ac:dyDescent="0.5">
      <c r="G18" s="32" t="s">
        <v>130</v>
      </c>
    </row>
    <row r="19" spans="1:7" ht="37.5" customHeight="1" x14ac:dyDescent="0.5">
      <c r="G19" s="32" t="s">
        <v>129</v>
      </c>
    </row>
    <row r="20" spans="1:7" ht="37.5" x14ac:dyDescent="0.5">
      <c r="G20" s="87" t="s">
        <v>165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80" t="s">
        <v>183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14" t="s">
        <v>0</v>
      </c>
      <c r="B2" s="114"/>
      <c r="C2" s="114"/>
      <c r="D2" s="114"/>
      <c r="E2" s="114"/>
      <c r="F2" s="114"/>
      <c r="G2" s="114"/>
    </row>
    <row r="3" spans="1:7" s="48" customFormat="1" x14ac:dyDescent="0.2"/>
    <row r="4" spans="1:7" s="48" customFormat="1" ht="15.75" x14ac:dyDescent="0.25">
      <c r="A4" s="115" t="s">
        <v>1</v>
      </c>
      <c r="B4" s="116"/>
      <c r="C4" s="116"/>
      <c r="D4" s="116"/>
      <c r="E4" s="116"/>
      <c r="F4" s="116"/>
      <c r="G4" s="116"/>
    </row>
    <row r="5" spans="1:7" s="48" customFormat="1" x14ac:dyDescent="0.2">
      <c r="A5" s="111"/>
      <c r="B5" s="111"/>
      <c r="C5" s="111"/>
      <c r="D5" s="111"/>
      <c r="E5" s="111"/>
      <c r="F5" s="111"/>
      <c r="G5" s="111"/>
    </row>
    <row r="6" spans="1:7" s="48" customFormat="1" x14ac:dyDescent="0.2">
      <c r="A6" s="74" t="s">
        <v>137</v>
      </c>
      <c r="B6" s="76"/>
      <c r="C6" s="76"/>
      <c r="D6" s="76"/>
      <c r="E6" s="76"/>
      <c r="F6" s="76"/>
      <c r="G6" s="76"/>
    </row>
    <row r="7" spans="1:7" s="48" customFormat="1" ht="5.85" customHeight="1" x14ac:dyDescent="0.2">
      <c r="A7" s="74"/>
      <c r="B7" s="76"/>
      <c r="C7" s="76"/>
      <c r="D7" s="76"/>
      <c r="E7" s="76"/>
      <c r="F7" s="76"/>
      <c r="G7" s="76"/>
    </row>
    <row r="8" spans="1:7" s="48" customFormat="1" x14ac:dyDescent="0.2">
      <c r="A8" s="112" t="s">
        <v>108</v>
      </c>
      <c r="B8" s="108"/>
      <c r="C8" s="108"/>
      <c r="D8" s="108"/>
      <c r="E8" s="108"/>
      <c r="F8" s="108"/>
      <c r="G8" s="108"/>
    </row>
    <row r="9" spans="1:7" s="48" customFormat="1" x14ac:dyDescent="0.2">
      <c r="A9" s="108" t="s">
        <v>4</v>
      </c>
      <c r="B9" s="108"/>
      <c r="C9" s="108"/>
      <c r="D9" s="108"/>
      <c r="E9" s="108"/>
      <c r="F9" s="108"/>
      <c r="G9" s="108"/>
    </row>
    <row r="10" spans="1:7" s="48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48" customForma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48" customFormat="1" x14ac:dyDescent="0.2">
      <c r="A12" s="108" t="s">
        <v>3</v>
      </c>
      <c r="B12" s="108"/>
      <c r="C12" s="108"/>
      <c r="D12" s="108"/>
      <c r="E12" s="108"/>
      <c r="F12" s="108"/>
      <c r="G12" s="108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x14ac:dyDescent="0.2">
      <c r="A14" s="76"/>
      <c r="B14" s="76"/>
      <c r="C14" s="76"/>
      <c r="D14" s="76"/>
      <c r="E14" s="76"/>
      <c r="F14" s="76"/>
      <c r="G14" s="76"/>
    </row>
    <row r="15" spans="1:7" s="48" customFormat="1" ht="12.75" customHeight="1" x14ac:dyDescent="0.2">
      <c r="A15" s="112" t="s">
        <v>110</v>
      </c>
      <c r="B15" s="108"/>
      <c r="C15" s="108"/>
      <c r="D15" s="75"/>
      <c r="E15" s="75"/>
      <c r="F15" s="75"/>
      <c r="G15" s="75"/>
    </row>
    <row r="16" spans="1:7" s="48" customFormat="1" ht="5.85" customHeight="1" x14ac:dyDescent="0.2">
      <c r="A16" s="75"/>
      <c r="B16" s="77"/>
      <c r="C16" s="77"/>
      <c r="D16" s="75"/>
      <c r="E16" s="75"/>
      <c r="F16" s="75"/>
      <c r="G16" s="75"/>
    </row>
    <row r="17" spans="1:7" s="48" customFormat="1" ht="12.75" customHeight="1" x14ac:dyDescent="0.2">
      <c r="A17" s="107" t="s">
        <v>150</v>
      </c>
      <c r="B17" s="108"/>
      <c r="C17" s="108"/>
      <c r="D17" s="77"/>
      <c r="E17" s="77"/>
      <c r="F17" s="77"/>
      <c r="G17" s="77"/>
    </row>
    <row r="18" spans="1:7" s="48" customFormat="1" ht="12.75" customHeight="1" x14ac:dyDescent="0.2">
      <c r="A18" s="77" t="s">
        <v>122</v>
      </c>
      <c r="B18" s="109" t="s">
        <v>156</v>
      </c>
      <c r="C18" s="108"/>
      <c r="D18" s="77"/>
      <c r="E18" s="77"/>
      <c r="F18" s="77"/>
      <c r="G18" s="77"/>
    </row>
    <row r="19" spans="1:7" s="48" customFormat="1" ht="12.75" customHeight="1" x14ac:dyDescent="0.2">
      <c r="A19" s="77" t="s">
        <v>123</v>
      </c>
      <c r="B19" s="110" t="s">
        <v>151</v>
      </c>
      <c r="C19" s="110"/>
      <c r="D19" s="110"/>
      <c r="E19" s="77"/>
      <c r="F19" s="77"/>
      <c r="G19" s="77"/>
    </row>
    <row r="20" spans="1:7" s="48" customFormat="1" x14ac:dyDescent="0.2">
      <c r="A20" s="77"/>
      <c r="B20" s="77"/>
      <c r="C20" s="77"/>
      <c r="D20" s="77"/>
      <c r="E20" s="77"/>
      <c r="F20" s="77"/>
      <c r="G20" s="77"/>
    </row>
    <row r="21" spans="1:7" s="48" customFormat="1" ht="12.75" customHeight="1" x14ac:dyDescent="0.2">
      <c r="A21" s="112" t="s">
        <v>138</v>
      </c>
      <c r="B21" s="108"/>
      <c r="C21" s="75"/>
      <c r="D21" s="75"/>
      <c r="E21" s="75"/>
      <c r="F21" s="75"/>
      <c r="G21" s="75"/>
    </row>
    <row r="22" spans="1:7" s="48" customFormat="1" ht="5.85" customHeight="1" x14ac:dyDescent="0.2">
      <c r="A22" s="75"/>
      <c r="B22" s="77"/>
      <c r="C22" s="75"/>
      <c r="D22" s="75"/>
      <c r="E22" s="75"/>
      <c r="F22" s="75"/>
      <c r="G22" s="75"/>
    </row>
    <row r="23" spans="1:7" s="48" customFormat="1" ht="12.75" customHeight="1" x14ac:dyDescent="0.2">
      <c r="A23" s="77" t="s">
        <v>124</v>
      </c>
      <c r="B23" s="108" t="s">
        <v>125</v>
      </c>
      <c r="C23" s="108"/>
      <c r="D23" s="77"/>
      <c r="E23" s="77"/>
      <c r="F23" s="77"/>
      <c r="G23" s="77"/>
    </row>
    <row r="24" spans="1:7" s="48" customFormat="1" ht="12.75" customHeight="1" x14ac:dyDescent="0.2">
      <c r="A24" s="77" t="s">
        <v>126</v>
      </c>
      <c r="B24" s="108" t="s">
        <v>127</v>
      </c>
      <c r="C24" s="108"/>
      <c r="D24" s="77"/>
      <c r="E24" s="77"/>
      <c r="F24" s="77"/>
      <c r="G24" s="77"/>
    </row>
    <row r="25" spans="1:7" s="48" customFormat="1" ht="12.75" customHeight="1" x14ac:dyDescent="0.2">
      <c r="A25" s="77"/>
      <c r="B25" s="108"/>
      <c r="C25" s="108"/>
      <c r="D25" s="77"/>
      <c r="E25" s="77"/>
      <c r="F25" s="77"/>
      <c r="G25" s="77"/>
    </row>
    <row r="26" spans="1:7" s="48" customFormat="1" x14ac:dyDescent="0.2">
      <c r="A26" s="76"/>
      <c r="B26" s="76"/>
      <c r="C26" s="76"/>
      <c r="D26" s="76"/>
      <c r="E26" s="76"/>
      <c r="F26" s="76"/>
      <c r="G26" s="76"/>
    </row>
    <row r="27" spans="1:7" s="48" customFormat="1" x14ac:dyDescent="0.2">
      <c r="A27" s="76" t="s">
        <v>139</v>
      </c>
      <c r="B27" s="78" t="s">
        <v>140</v>
      </c>
      <c r="C27" s="76"/>
      <c r="D27" s="76"/>
      <c r="E27" s="76"/>
      <c r="F27" s="76"/>
      <c r="G27" s="76"/>
    </row>
    <row r="28" spans="1:7" s="48" customFormat="1" x14ac:dyDescent="0.2">
      <c r="A28" s="76"/>
      <c r="B28" s="76"/>
      <c r="C28" s="76"/>
      <c r="D28" s="76"/>
      <c r="E28" s="76"/>
      <c r="F28" s="76"/>
      <c r="G28" s="76"/>
    </row>
    <row r="29" spans="1:7" s="48" customFormat="1" ht="27.75" customHeight="1" x14ac:dyDescent="0.2">
      <c r="A29" s="113" t="s">
        <v>166</v>
      </c>
      <c r="B29" s="108"/>
      <c r="C29" s="108"/>
      <c r="D29" s="108"/>
      <c r="E29" s="108"/>
      <c r="F29" s="108"/>
      <c r="G29" s="108"/>
    </row>
    <row r="30" spans="1:7" s="48" customFormat="1" ht="41.85" customHeight="1" x14ac:dyDescent="0.2">
      <c r="A30" s="108" t="s">
        <v>147</v>
      </c>
      <c r="B30" s="108"/>
      <c r="C30" s="108"/>
      <c r="D30" s="108"/>
      <c r="E30" s="108"/>
      <c r="F30" s="108"/>
      <c r="G30" s="108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76"/>
      <c r="B39" s="76"/>
      <c r="C39" s="76"/>
      <c r="D39" s="76"/>
      <c r="E39" s="76"/>
      <c r="F39" s="76"/>
      <c r="G39" s="76"/>
    </row>
    <row r="40" spans="1:7" s="48" customFormat="1" x14ac:dyDescent="0.2">
      <c r="A40" s="76"/>
      <c r="B40" s="76"/>
      <c r="C40" s="76"/>
      <c r="D40" s="76"/>
      <c r="E40" s="76"/>
      <c r="F40" s="76"/>
      <c r="G40" s="76"/>
    </row>
    <row r="41" spans="1:7" s="48" customFormat="1" x14ac:dyDescent="0.2">
      <c r="A41" s="111" t="s">
        <v>141</v>
      </c>
      <c r="B41" s="111"/>
      <c r="C41" s="76"/>
      <c r="D41" s="76"/>
      <c r="E41" s="76"/>
      <c r="F41" s="76"/>
      <c r="G41" s="76"/>
    </row>
    <row r="42" spans="1:7" s="48" customFormat="1" x14ac:dyDescent="0.2">
      <c r="A42" s="76"/>
      <c r="B42" s="76"/>
      <c r="C42" s="76"/>
      <c r="D42" s="76"/>
      <c r="E42" s="76"/>
      <c r="F42" s="76"/>
      <c r="G42" s="76"/>
    </row>
    <row r="43" spans="1:7" s="48" customFormat="1" x14ac:dyDescent="0.2">
      <c r="A43" s="7">
        <v>0</v>
      </c>
      <c r="B43" s="8" t="s">
        <v>5</v>
      </c>
      <c r="C43" s="76"/>
      <c r="D43" s="76"/>
      <c r="E43" s="76"/>
      <c r="F43" s="76"/>
      <c r="G43" s="76"/>
    </row>
    <row r="44" spans="1:7" s="48" customFormat="1" x14ac:dyDescent="0.2">
      <c r="A44" s="8" t="s">
        <v>19</v>
      </c>
      <c r="B44" s="8" t="s">
        <v>6</v>
      </c>
      <c r="C44" s="76"/>
      <c r="D44" s="76"/>
      <c r="E44" s="76"/>
      <c r="F44" s="76"/>
      <c r="G44" s="76"/>
    </row>
    <row r="45" spans="1:7" s="48" customFormat="1" x14ac:dyDescent="0.2">
      <c r="A45" s="8" t="s">
        <v>20</v>
      </c>
      <c r="B45" s="8" t="s">
        <v>7</v>
      </c>
      <c r="C45" s="76"/>
      <c r="D45" s="76"/>
      <c r="E45" s="76"/>
      <c r="F45" s="76"/>
      <c r="G45" s="76"/>
    </row>
    <row r="46" spans="1:7" s="48" customFormat="1" x14ac:dyDescent="0.2">
      <c r="A46" s="8" t="s">
        <v>21</v>
      </c>
      <c r="B46" s="8" t="s">
        <v>8</v>
      </c>
      <c r="C46" s="76"/>
      <c r="D46" s="76"/>
      <c r="E46" s="76"/>
      <c r="F46" s="76"/>
      <c r="G46" s="76"/>
    </row>
    <row r="47" spans="1:7" s="48" customFormat="1" x14ac:dyDescent="0.2">
      <c r="A47" s="8" t="s">
        <v>15</v>
      </c>
      <c r="B47" s="8" t="s">
        <v>9</v>
      </c>
      <c r="C47" s="76"/>
      <c r="D47" s="76"/>
      <c r="E47" s="76"/>
      <c r="F47" s="76"/>
      <c r="G47" s="76"/>
    </row>
    <row r="48" spans="1:7" s="48" customFormat="1" x14ac:dyDescent="0.2">
      <c r="A48" s="8" t="s">
        <v>16</v>
      </c>
      <c r="B48" s="8" t="s">
        <v>10</v>
      </c>
      <c r="C48" s="76"/>
      <c r="D48" s="76"/>
      <c r="E48" s="76"/>
      <c r="F48" s="76"/>
      <c r="G48" s="76"/>
    </row>
    <row r="49" spans="1:7" s="48" customFormat="1" x14ac:dyDescent="0.2">
      <c r="A49" s="8" t="s">
        <v>17</v>
      </c>
      <c r="B49" s="8" t="s">
        <v>11</v>
      </c>
      <c r="C49" s="76"/>
      <c r="D49" s="76"/>
      <c r="E49" s="76"/>
      <c r="F49" s="76"/>
      <c r="G49" s="76"/>
    </row>
    <row r="50" spans="1:7" s="48" customFormat="1" x14ac:dyDescent="0.2">
      <c r="A50" s="8" t="s">
        <v>18</v>
      </c>
      <c r="B50" s="8" t="s">
        <v>12</v>
      </c>
      <c r="C50" s="76"/>
      <c r="D50" s="76"/>
      <c r="E50" s="76"/>
      <c r="F50" s="76"/>
      <c r="G50" s="76"/>
    </row>
    <row r="51" spans="1:7" s="48" customFormat="1" x14ac:dyDescent="0.2">
      <c r="A51" s="8" t="s">
        <v>142</v>
      </c>
      <c r="B51" s="8" t="s">
        <v>13</v>
      </c>
      <c r="C51" s="76"/>
      <c r="D51" s="76"/>
      <c r="E51" s="76"/>
      <c r="F51" s="76"/>
      <c r="G51" s="76"/>
    </row>
    <row r="52" spans="1:7" s="48" customFormat="1" x14ac:dyDescent="0.2">
      <c r="A52" s="8" t="s">
        <v>128</v>
      </c>
      <c r="B52" s="8" t="s">
        <v>14</v>
      </c>
      <c r="C52" s="76"/>
      <c r="D52" s="76"/>
      <c r="E52" s="76"/>
      <c r="F52" s="76"/>
      <c r="G52" s="76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4/19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9" t="s">
        <v>157</v>
      </c>
      <c r="B2" s="119"/>
      <c r="C2" s="119"/>
      <c r="D2" s="119"/>
      <c r="E2" s="119"/>
      <c r="F2" s="119"/>
      <c r="G2" s="119"/>
    </row>
    <row r="4" spans="1:7" s="9" customFormat="1" ht="26.25" customHeight="1" x14ac:dyDescent="0.2">
      <c r="A4" s="129" t="s">
        <v>121</v>
      </c>
      <c r="B4" s="88" t="s">
        <v>101</v>
      </c>
      <c r="C4" s="88" t="s">
        <v>102</v>
      </c>
      <c r="D4" s="88" t="s">
        <v>103</v>
      </c>
      <c r="E4" s="124" t="s">
        <v>167</v>
      </c>
      <c r="F4" s="125"/>
      <c r="G4" s="126"/>
    </row>
    <row r="5" spans="1:7" s="9" customFormat="1" ht="18" customHeight="1" x14ac:dyDescent="0.2">
      <c r="A5" s="130"/>
      <c r="B5" s="120" t="s">
        <v>168</v>
      </c>
      <c r="C5" s="121"/>
      <c r="D5" s="121"/>
      <c r="E5" s="34" t="s">
        <v>168</v>
      </c>
      <c r="F5" s="34" t="s">
        <v>181</v>
      </c>
      <c r="G5" s="127" t="s">
        <v>155</v>
      </c>
    </row>
    <row r="6" spans="1:7" s="9" customFormat="1" ht="17.25" customHeight="1" x14ac:dyDescent="0.2">
      <c r="A6" s="131"/>
      <c r="B6" s="122" t="s">
        <v>107</v>
      </c>
      <c r="C6" s="123"/>
      <c r="D6" s="123"/>
      <c r="E6" s="123"/>
      <c r="F6" s="123"/>
      <c r="G6" s="128"/>
    </row>
    <row r="7" spans="1:7" s="9" customFormat="1" ht="12" customHeight="1" x14ac:dyDescent="0.2">
      <c r="A7" s="73"/>
    </row>
    <row r="8" spans="1:7" s="9" customFormat="1" ht="12" customHeight="1" x14ac:dyDescent="0.2">
      <c r="A8" s="35" t="s">
        <v>22</v>
      </c>
      <c r="B8" s="89">
        <v>289.29193400000003</v>
      </c>
      <c r="C8" s="89">
        <v>274.06296200000003</v>
      </c>
      <c r="D8" s="89">
        <v>261.21898299999998</v>
      </c>
      <c r="E8" s="89">
        <v>3311.9557519999998</v>
      </c>
      <c r="F8" s="89">
        <v>3337.85086</v>
      </c>
      <c r="G8" s="90">
        <f>IF(AND(F8&gt;0,E8&gt;0),(E8/F8%)-100,"x  ")</f>
        <v>-0.77580182836570089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9">
        <v>9.4113439999999997</v>
      </c>
      <c r="C10" s="89">
        <v>9.0490440000000003</v>
      </c>
      <c r="D10" s="89">
        <v>9.8334989999999998</v>
      </c>
      <c r="E10" s="89">
        <v>122.32125000000001</v>
      </c>
      <c r="F10" s="89">
        <v>105.18519000000001</v>
      </c>
      <c r="G10" s="90">
        <f>IF(AND(F10&gt;0,E10&gt;0),(E10/F10%)-100,"x  ")</f>
        <v>16.291323902157714</v>
      </c>
    </row>
    <row r="11" spans="1:7" s="9" customFormat="1" ht="12" x14ac:dyDescent="0.2">
      <c r="A11" s="37" t="s">
        <v>25</v>
      </c>
      <c r="B11" s="89">
        <v>91.063837000000007</v>
      </c>
      <c r="C11" s="89">
        <v>81.649362999999994</v>
      </c>
      <c r="D11" s="89">
        <v>78.631495999999999</v>
      </c>
      <c r="E11" s="89">
        <v>980.42876799999999</v>
      </c>
      <c r="F11" s="89">
        <v>1126.7323630000001</v>
      </c>
      <c r="G11" s="90">
        <f>IF(AND(F11&gt;0,E11&gt;0),(E11/F11%)-100,"x  ")</f>
        <v>-12.984769036939426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143</v>
      </c>
      <c r="B13" s="89">
        <v>7.3868390000000002</v>
      </c>
      <c r="C13" s="89">
        <v>4.6656339999999998</v>
      </c>
      <c r="D13" s="89">
        <v>5.4503469999999998</v>
      </c>
      <c r="E13" s="89">
        <v>59.762335999999998</v>
      </c>
      <c r="F13" s="89">
        <v>53.425063000000002</v>
      </c>
      <c r="G13" s="90">
        <f>IF(AND(F13&gt;0,E13&gt;0),(E13/F13%)-100,"x  ")</f>
        <v>11.861985076180432</v>
      </c>
    </row>
    <row r="14" spans="1:7" s="9" customFormat="1" ht="12" x14ac:dyDescent="0.2">
      <c r="A14" s="38" t="s">
        <v>111</v>
      </c>
      <c r="B14" s="89">
        <v>39.557062999999999</v>
      </c>
      <c r="C14" s="89">
        <v>36.113391</v>
      </c>
      <c r="D14" s="89">
        <v>32.271493</v>
      </c>
      <c r="E14" s="89">
        <v>454.44024400000001</v>
      </c>
      <c r="F14" s="89">
        <v>527.38674600000002</v>
      </c>
      <c r="G14" s="90">
        <f>IF(AND(F14&gt;0,E14&gt;0),(E14/F14%)-100,"x  ")</f>
        <v>-13.831690415670778</v>
      </c>
    </row>
    <row r="15" spans="1:7" s="9" customFormat="1" ht="12" x14ac:dyDescent="0.2">
      <c r="A15" s="38" t="s">
        <v>136</v>
      </c>
      <c r="B15" s="89">
        <v>33.577162999999999</v>
      </c>
      <c r="C15" s="89">
        <v>34.353064000000003</v>
      </c>
      <c r="D15" s="89">
        <v>31.281697000000001</v>
      </c>
      <c r="E15" s="89">
        <v>364.30305399999997</v>
      </c>
      <c r="F15" s="89">
        <v>411.73845699999998</v>
      </c>
      <c r="G15" s="90">
        <f>IF(AND(F15&gt;0,E15&gt;0),(E15/F15%)-100,"x  ")</f>
        <v>-11.520760860091329</v>
      </c>
    </row>
    <row r="16" spans="1:7" s="9" customFormat="1" ht="12" x14ac:dyDescent="0.2">
      <c r="A16" s="37" t="s">
        <v>26</v>
      </c>
      <c r="B16" s="89">
        <v>146.403976</v>
      </c>
      <c r="C16" s="89">
        <v>143.222712</v>
      </c>
      <c r="D16" s="89">
        <v>124.028722</v>
      </c>
      <c r="E16" s="89">
        <v>1648.8167330000001</v>
      </c>
      <c r="F16" s="89">
        <v>1501.0801329999999</v>
      </c>
      <c r="G16" s="90">
        <f>IF(AND(F16&gt;0,E16&gt;0),(E16/F16%)-100,"x  ")</f>
        <v>9.8420195399388604</v>
      </c>
    </row>
    <row r="17" spans="1:7" s="9" customFormat="1" ht="12" x14ac:dyDescent="0.2">
      <c r="A17" s="40" t="s">
        <v>27</v>
      </c>
      <c r="B17" s="89">
        <v>42.412776999999998</v>
      </c>
      <c r="C17" s="89">
        <v>40.141843000000001</v>
      </c>
      <c r="D17" s="89">
        <v>48.725265999999998</v>
      </c>
      <c r="E17" s="89">
        <v>560.38900100000001</v>
      </c>
      <c r="F17" s="89">
        <v>604.85317399999997</v>
      </c>
      <c r="G17" s="90">
        <f>IF(AND(F17&gt;0,E17&gt;0),(E17/F17%)-100,"x  ")</f>
        <v>-7.3512341360384426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9">
        <v>1447.1779469999999</v>
      </c>
      <c r="C19" s="89">
        <v>1715.7085970000001</v>
      </c>
      <c r="D19" s="89">
        <v>1153.7545439999999</v>
      </c>
      <c r="E19" s="89">
        <v>17580.204874999999</v>
      </c>
      <c r="F19" s="89">
        <v>17489.786676</v>
      </c>
      <c r="G19" s="90">
        <f>IF(AND(F19&gt;0,E19&gt;0),(E19/F19%)-100,"x  ")</f>
        <v>0.51697714028767905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9">
        <v>50.583899000000002</v>
      </c>
      <c r="C21" s="89">
        <v>126.738107</v>
      </c>
      <c r="D21" s="89">
        <v>107.941591</v>
      </c>
      <c r="E21" s="89">
        <v>1120.355462</v>
      </c>
      <c r="F21" s="89">
        <v>1209.400791</v>
      </c>
      <c r="G21" s="90">
        <f>IF(AND(F21&gt;0,E21&gt;0),(E21/F21%)-100,"x  ")</f>
        <v>-7.3627642434707212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131</v>
      </c>
      <c r="B23" s="89">
        <v>36.205066000000002</v>
      </c>
      <c r="C23" s="89">
        <v>113.86688100000001</v>
      </c>
      <c r="D23" s="89">
        <v>96.373046000000002</v>
      </c>
      <c r="E23" s="89">
        <v>918.76610800000003</v>
      </c>
      <c r="F23" s="89">
        <v>912.39172599999995</v>
      </c>
      <c r="G23" s="90">
        <f>IF(AND(F23&gt;0,E23&gt;0),(E23/F23%)-100,"x  ")</f>
        <v>0.69864530972304806</v>
      </c>
    </row>
    <row r="24" spans="1:7" s="9" customFormat="1" ht="12" x14ac:dyDescent="0.2">
      <c r="A24" s="40" t="s">
        <v>30</v>
      </c>
      <c r="B24" s="89">
        <v>100.697576</v>
      </c>
      <c r="C24" s="89">
        <v>103.945717</v>
      </c>
      <c r="D24" s="89">
        <v>85.675318000000004</v>
      </c>
      <c r="E24" s="89">
        <v>1210.2268549999999</v>
      </c>
      <c r="F24" s="89">
        <v>1415.7384709999999</v>
      </c>
      <c r="G24" s="90">
        <f>IF(AND(F24&gt;0,E24&gt;0),(E24/F24%)-100,"x  ")</f>
        <v>-14.51621328442377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9">
        <v>21.178560999999998</v>
      </c>
      <c r="C26" s="89">
        <v>22.138231999999999</v>
      </c>
      <c r="D26" s="89">
        <v>14.898463</v>
      </c>
      <c r="E26" s="89">
        <v>222.71334999999999</v>
      </c>
      <c r="F26" s="89">
        <v>245.379606</v>
      </c>
      <c r="G26" s="90">
        <f>IF(AND(F26&gt;0,E26&gt;0),(E26/F26%)-100,"x  ")</f>
        <v>-9.2372207982109273</v>
      </c>
    </row>
    <row r="27" spans="1:7" s="9" customFormat="1" ht="12" x14ac:dyDescent="0.2">
      <c r="A27" s="39" t="s">
        <v>112</v>
      </c>
      <c r="B27" s="89">
        <v>6.7338699999999996</v>
      </c>
      <c r="C27" s="89">
        <v>11.184393</v>
      </c>
      <c r="D27" s="89">
        <v>7.6869649999999998</v>
      </c>
      <c r="E27" s="89">
        <v>98.721821000000006</v>
      </c>
      <c r="F27" s="89">
        <v>94.847926000000001</v>
      </c>
      <c r="G27" s="90">
        <f>IF(AND(F27&gt;0,E27&gt;0),(E27/F27%)-100,"x  ")</f>
        <v>4.0843223076907407</v>
      </c>
    </row>
    <row r="28" spans="1:7" s="9" customFormat="1" ht="12" x14ac:dyDescent="0.2">
      <c r="A28" s="42" t="s">
        <v>33</v>
      </c>
      <c r="B28" s="89">
        <v>1295.8964719999999</v>
      </c>
      <c r="C28" s="89">
        <v>1485.0247730000001</v>
      </c>
      <c r="D28" s="89">
        <v>960.13763500000005</v>
      </c>
      <c r="E28" s="89">
        <v>15249.622557999999</v>
      </c>
      <c r="F28" s="89">
        <v>14864.647413999999</v>
      </c>
      <c r="G28" s="90">
        <f>IF(AND(F28&gt;0,E28&gt;0),(E28/F28%)-100,"x  ")</f>
        <v>2.589870672865203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9">
        <v>179.160382</v>
      </c>
      <c r="C30" s="89">
        <v>166.39066</v>
      </c>
      <c r="D30" s="89">
        <v>154.17330799999999</v>
      </c>
      <c r="E30" s="89">
        <v>2210.687872</v>
      </c>
      <c r="F30" s="89">
        <v>2394.4318480000002</v>
      </c>
      <c r="G30" s="90">
        <f>IF(AND(F30&gt;0,E30&gt;0),(E30/F30%)-100,"x  ")</f>
        <v>-7.6738027082907507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113</v>
      </c>
      <c r="B32" s="89">
        <v>55.249526000000003</v>
      </c>
      <c r="C32" s="89">
        <v>58.518977999999997</v>
      </c>
      <c r="D32" s="89">
        <v>51.779499999999999</v>
      </c>
      <c r="E32" s="89">
        <v>696.33602399999995</v>
      </c>
      <c r="F32" s="89">
        <v>712.78959699999996</v>
      </c>
      <c r="G32" s="90">
        <f>IF(AND(F32&gt;0,E32&gt;0),(E32/F32%)-100,"x  ")</f>
        <v>-2.3083351762217177</v>
      </c>
    </row>
    <row r="33" spans="1:7" s="9" customFormat="1" ht="12" x14ac:dyDescent="0.2">
      <c r="A33" s="45" t="s">
        <v>35</v>
      </c>
      <c r="B33" s="89">
        <v>25.593827000000001</v>
      </c>
      <c r="C33" s="89">
        <v>19.348737</v>
      </c>
      <c r="D33" s="89">
        <v>19.072004</v>
      </c>
      <c r="E33" s="89">
        <v>320.58630799999997</v>
      </c>
      <c r="F33" s="89">
        <v>338.45244100000002</v>
      </c>
      <c r="G33" s="90">
        <f>IF(AND(F33&gt;0,E33&gt;0),(E33/F33%)-100,"x  ")</f>
        <v>-5.2787720919406951</v>
      </c>
    </row>
    <row r="34" spans="1:7" s="9" customFormat="1" ht="12" x14ac:dyDescent="0.2">
      <c r="A34" s="43" t="s">
        <v>36</v>
      </c>
      <c r="B34" s="89">
        <v>1116.7360900000001</v>
      </c>
      <c r="C34" s="89">
        <v>1318.6341130000001</v>
      </c>
      <c r="D34" s="89">
        <v>805.96432700000003</v>
      </c>
      <c r="E34" s="89">
        <v>13038.934686000001</v>
      </c>
      <c r="F34" s="89">
        <v>12470.215566000001</v>
      </c>
      <c r="G34" s="90">
        <f>IF(AND(F34&gt;0,E34&gt;0),(E34/F34%)-100,"x  ")</f>
        <v>4.5606197983506434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114</v>
      </c>
      <c r="B36" s="89">
        <v>43.716211999999999</v>
      </c>
      <c r="C36" s="89">
        <v>38.820680000000003</v>
      </c>
      <c r="D36" s="89">
        <v>26.281324999999999</v>
      </c>
      <c r="E36" s="89">
        <v>453.93298600000003</v>
      </c>
      <c r="F36" s="89">
        <v>536.44487800000002</v>
      </c>
      <c r="G36" s="90">
        <f t="shared" ref="G36:G47" si="0">IF(AND(F36&gt;0,E36&gt;0),(E36/F36%)-100,"x  ")</f>
        <v>-15.38124332692388</v>
      </c>
    </row>
    <row r="37" spans="1:7" s="9" customFormat="1" ht="12" x14ac:dyDescent="0.2">
      <c r="A37" s="45" t="s">
        <v>37</v>
      </c>
      <c r="B37" s="89">
        <v>15.661728</v>
      </c>
      <c r="C37" s="89">
        <v>14.946095</v>
      </c>
      <c r="D37" s="89">
        <v>13.807297</v>
      </c>
      <c r="E37" s="89">
        <v>179.11608899999999</v>
      </c>
      <c r="F37" s="89">
        <v>185.54173800000001</v>
      </c>
      <c r="G37" s="90">
        <f t="shared" si="0"/>
        <v>-3.4631824996702392</v>
      </c>
    </row>
    <row r="38" spans="1:7" s="9" customFormat="1" ht="12" x14ac:dyDescent="0.2">
      <c r="A38" s="45" t="s">
        <v>38</v>
      </c>
      <c r="B38" s="89">
        <v>54.217672999999998</v>
      </c>
      <c r="C38" s="89">
        <v>48.956105999999998</v>
      </c>
      <c r="D38" s="89">
        <v>36.087034000000003</v>
      </c>
      <c r="E38" s="89">
        <v>593.80438400000003</v>
      </c>
      <c r="F38" s="89">
        <v>589.44464300000004</v>
      </c>
      <c r="G38" s="90">
        <f t="shared" si="0"/>
        <v>0.7396353587693909</v>
      </c>
    </row>
    <row r="39" spans="1:7" s="9" customFormat="1" ht="12" x14ac:dyDescent="0.2">
      <c r="A39" s="45" t="s">
        <v>39</v>
      </c>
      <c r="B39" s="89">
        <v>53.146900000000002</v>
      </c>
      <c r="C39" s="89">
        <v>49.200246999999997</v>
      </c>
      <c r="D39" s="89">
        <v>44.311003999999997</v>
      </c>
      <c r="E39" s="89">
        <v>613.05732999999998</v>
      </c>
      <c r="F39" s="89">
        <v>610.37014599999998</v>
      </c>
      <c r="G39" s="90">
        <f t="shared" si="0"/>
        <v>0.44025482203056754</v>
      </c>
    </row>
    <row r="40" spans="1:7" s="9" customFormat="1" ht="12" x14ac:dyDescent="0.2">
      <c r="A40" s="45" t="s">
        <v>40</v>
      </c>
      <c r="B40" s="89">
        <v>201.08363499999999</v>
      </c>
      <c r="C40" s="89">
        <v>466.52571999999998</v>
      </c>
      <c r="D40" s="89">
        <v>102.463874</v>
      </c>
      <c r="E40" s="89">
        <v>2965.3188439999999</v>
      </c>
      <c r="F40" s="89">
        <v>2556.8345989999998</v>
      </c>
      <c r="G40" s="90">
        <f t="shared" si="0"/>
        <v>15.976170111268118</v>
      </c>
    </row>
    <row r="41" spans="1:7" s="9" customFormat="1" ht="12" x14ac:dyDescent="0.2">
      <c r="A41" s="45" t="s">
        <v>116</v>
      </c>
      <c r="B41" s="89">
        <v>162.955581</v>
      </c>
      <c r="C41" s="89">
        <v>166.10300599999999</v>
      </c>
      <c r="D41" s="89">
        <v>136.80740700000001</v>
      </c>
      <c r="E41" s="89">
        <v>1854.859782</v>
      </c>
      <c r="F41" s="89">
        <v>1925.419046</v>
      </c>
      <c r="G41" s="90">
        <f t="shared" si="0"/>
        <v>-3.6646185746726019</v>
      </c>
    </row>
    <row r="42" spans="1:7" s="9" customFormat="1" ht="12" x14ac:dyDescent="0.2">
      <c r="A42" s="45" t="s">
        <v>117</v>
      </c>
      <c r="B42" s="89">
        <v>17.259829</v>
      </c>
      <c r="C42" s="89">
        <v>14.040658000000001</v>
      </c>
      <c r="D42" s="89">
        <v>13.188037</v>
      </c>
      <c r="E42" s="89">
        <v>159.71790100000001</v>
      </c>
      <c r="F42" s="89">
        <v>179.85953799999999</v>
      </c>
      <c r="G42" s="90">
        <f t="shared" si="0"/>
        <v>-11.198537049505802</v>
      </c>
    </row>
    <row r="43" spans="1:7" s="9" customFormat="1" ht="12" x14ac:dyDescent="0.2">
      <c r="A43" s="45" t="s">
        <v>118</v>
      </c>
      <c r="B43" s="89">
        <v>67.380262000000002</v>
      </c>
      <c r="C43" s="89">
        <v>66.897513000000004</v>
      </c>
      <c r="D43" s="89">
        <v>58.374155999999999</v>
      </c>
      <c r="E43" s="89">
        <v>773.48664599999995</v>
      </c>
      <c r="F43" s="89">
        <v>758.21014400000001</v>
      </c>
      <c r="G43" s="90">
        <f t="shared" si="0"/>
        <v>2.0148110811875313</v>
      </c>
    </row>
    <row r="44" spans="1:7" s="9" customFormat="1" ht="12" x14ac:dyDescent="0.2">
      <c r="A44" s="45" t="s">
        <v>115</v>
      </c>
      <c r="B44" s="89">
        <v>25.231382</v>
      </c>
      <c r="C44" s="89">
        <v>23.486498999999998</v>
      </c>
      <c r="D44" s="89">
        <v>23.709154999999999</v>
      </c>
      <c r="E44" s="89">
        <v>286.86922099999998</v>
      </c>
      <c r="F44" s="89">
        <v>322.28370100000001</v>
      </c>
      <c r="G44" s="90">
        <f t="shared" si="0"/>
        <v>-10.988604105672735</v>
      </c>
    </row>
    <row r="45" spans="1:7" s="9" customFormat="1" ht="12" x14ac:dyDescent="0.2">
      <c r="A45" s="45" t="s">
        <v>41</v>
      </c>
      <c r="B45" s="89">
        <v>80.675059000000005</v>
      </c>
      <c r="C45" s="89">
        <v>83.890457999999995</v>
      </c>
      <c r="D45" s="89">
        <v>70.771708000000004</v>
      </c>
      <c r="E45" s="89">
        <v>1004.60882</v>
      </c>
      <c r="F45" s="89">
        <v>640.95960300000002</v>
      </c>
      <c r="G45" s="90">
        <f t="shared" si="0"/>
        <v>56.735122665757132</v>
      </c>
    </row>
    <row r="46" spans="1:7" s="9" customFormat="1" ht="12" x14ac:dyDescent="0.2">
      <c r="A46" s="45" t="s">
        <v>132</v>
      </c>
      <c r="B46" s="89">
        <v>20.122489000000002</v>
      </c>
      <c r="C46" s="89">
        <v>13.771075</v>
      </c>
      <c r="D46" s="89">
        <v>17.997049000000001</v>
      </c>
      <c r="E46" s="89">
        <v>146.10692</v>
      </c>
      <c r="F46" s="89">
        <v>216.09009399999999</v>
      </c>
      <c r="G46" s="90">
        <f t="shared" si="0"/>
        <v>-32.386109286434944</v>
      </c>
    </row>
    <row r="47" spans="1:7" s="9" customFormat="1" ht="24" x14ac:dyDescent="0.2">
      <c r="A47" s="68" t="s">
        <v>133</v>
      </c>
      <c r="B47" s="89">
        <v>23.100467999999999</v>
      </c>
      <c r="C47" s="89">
        <v>27.237373000000002</v>
      </c>
      <c r="D47" s="89">
        <v>19.59449</v>
      </c>
      <c r="E47" s="89">
        <v>201.106324</v>
      </c>
      <c r="F47" s="89">
        <v>210.56837400000001</v>
      </c>
      <c r="G47" s="90">
        <f t="shared" si="0"/>
        <v>-4.493576039106415</v>
      </c>
    </row>
    <row r="48" spans="1:7" s="9" customFormat="1" ht="12" x14ac:dyDescent="0.2">
      <c r="A48" s="46"/>
    </row>
    <row r="49" spans="1:7" s="9" customFormat="1" ht="12" customHeight="1" x14ac:dyDescent="0.2">
      <c r="A49" s="71" t="s">
        <v>162</v>
      </c>
      <c r="B49" s="89">
        <v>233.72592499999999</v>
      </c>
      <c r="C49" s="89">
        <v>226.57592600000001</v>
      </c>
      <c r="D49" s="89">
        <v>191.81345200000001</v>
      </c>
      <c r="E49" s="89">
        <v>2591.811256</v>
      </c>
      <c r="F49" s="89">
        <v>1279.8843710000001</v>
      </c>
      <c r="G49" s="90">
        <f>IF(AND(F49&gt;0,E49&gt;0),(E49/F49%)-100,"x  ")</f>
        <v>102.50354756461039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91">
        <v>1970.1958059999999</v>
      </c>
      <c r="C51" s="92">
        <v>2216.3474849999998</v>
      </c>
      <c r="D51" s="92">
        <v>1606.786979</v>
      </c>
      <c r="E51" s="92">
        <v>23483.971882999998</v>
      </c>
      <c r="F51" s="92">
        <v>22107.521906999998</v>
      </c>
      <c r="G51" s="93">
        <f>IF(AND(F51&gt;0,E51&gt;0),(E51/F51%)-100,"x  ")</f>
        <v>6.22616131192963</v>
      </c>
    </row>
    <row r="52" spans="1:7" ht="7.5" customHeight="1" x14ac:dyDescent="0.2"/>
    <row r="53" spans="1:7" x14ac:dyDescent="0.2">
      <c r="A53" s="33" t="s">
        <v>154</v>
      </c>
    </row>
    <row r="54" spans="1:7" x14ac:dyDescent="0.2">
      <c r="A54" s="70" t="s">
        <v>145</v>
      </c>
      <c r="B54" s="70"/>
      <c r="C54" s="70"/>
      <c r="D54" s="70"/>
      <c r="E54" s="70"/>
      <c r="F54" s="70"/>
      <c r="G54" s="70"/>
    </row>
    <row r="55" spans="1:7" x14ac:dyDescent="0.2">
      <c r="A55" s="118" t="s">
        <v>146</v>
      </c>
      <c r="B55" s="118"/>
      <c r="C55" s="118"/>
      <c r="D55" s="118"/>
      <c r="E55" s="118"/>
      <c r="F55" s="118"/>
      <c r="G55" s="118"/>
    </row>
  </sheetData>
  <mergeCells count="7">
    <mergeCell ref="A55:G55"/>
    <mergeCell ref="A2:G2"/>
    <mergeCell ref="B5:D5"/>
    <mergeCell ref="B6:F6"/>
    <mergeCell ref="E4:G4"/>
    <mergeCell ref="G5:G6"/>
    <mergeCell ref="A4:A6"/>
  </mergeCells>
  <conditionalFormatting sqref="A7:G5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4/19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32" t="s">
        <v>158</v>
      </c>
      <c r="B2" s="133"/>
      <c r="C2" s="133"/>
      <c r="D2" s="133"/>
      <c r="E2" s="133"/>
      <c r="F2" s="133"/>
      <c r="G2" s="133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36" t="s">
        <v>159</v>
      </c>
      <c r="B4" s="94" t="s">
        <v>101</v>
      </c>
      <c r="C4" s="94" t="s">
        <v>102</v>
      </c>
      <c r="D4" s="94" t="s">
        <v>103</v>
      </c>
      <c r="E4" s="137" t="s">
        <v>167</v>
      </c>
      <c r="F4" s="137"/>
      <c r="G4" s="138"/>
    </row>
    <row r="5" spans="1:7" ht="24" customHeight="1" x14ac:dyDescent="0.2">
      <c r="A5" s="136"/>
      <c r="B5" s="134" t="s">
        <v>169</v>
      </c>
      <c r="C5" s="135"/>
      <c r="D5" s="135"/>
      <c r="E5" s="95" t="s">
        <v>169</v>
      </c>
      <c r="F5" s="95" t="s">
        <v>180</v>
      </c>
      <c r="G5" s="139" t="s">
        <v>153</v>
      </c>
    </row>
    <row r="6" spans="1:7" ht="17.25" customHeight="1" x14ac:dyDescent="0.2">
      <c r="A6" s="136"/>
      <c r="B6" s="135" t="s">
        <v>107</v>
      </c>
      <c r="C6" s="135"/>
      <c r="D6" s="135"/>
      <c r="E6" s="135"/>
      <c r="F6" s="135"/>
      <c r="G6" s="140"/>
    </row>
    <row r="7" spans="1:7" x14ac:dyDescent="0.2">
      <c r="A7" s="72"/>
    </row>
    <row r="8" spans="1:7" ht="12.75" customHeight="1" x14ac:dyDescent="0.2">
      <c r="A8" s="57" t="s">
        <v>43</v>
      </c>
      <c r="B8" s="89">
        <v>1270.680979</v>
      </c>
      <c r="C8" s="89">
        <v>1345.2875019999999</v>
      </c>
      <c r="D8" s="89">
        <v>1082.725668</v>
      </c>
      <c r="E8" s="89">
        <v>14740.450738</v>
      </c>
      <c r="F8" s="89">
        <v>14002.438752</v>
      </c>
      <c r="G8" s="90">
        <f>IF(AND(F8&gt;0,E8&gt;0),(E8/F8%)-100,"x  ")</f>
        <v>5.2705960659502011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148</v>
      </c>
      <c r="B10" s="89">
        <v>1131.7144740000001</v>
      </c>
      <c r="C10" s="89">
        <v>1126.635452</v>
      </c>
      <c r="D10" s="89">
        <v>937.87793799999997</v>
      </c>
      <c r="E10" s="89">
        <v>13031.707028999999</v>
      </c>
      <c r="F10" s="89">
        <v>12297.716635999999</v>
      </c>
      <c r="G10" s="90">
        <f>IF(AND(F10&gt;0,E10&gt;0),(E10/F10%)-100,"x  ")</f>
        <v>5.9685095593383295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149</v>
      </c>
      <c r="B12" s="89">
        <f>SUM(B14:B31)</f>
        <v>490.41808099999997</v>
      </c>
      <c r="C12" s="89">
        <f>SUM(C14:C31)</f>
        <v>482.84550200000001</v>
      </c>
      <c r="D12" s="89">
        <f>SUM(D14:D31)</f>
        <v>457.22670200000005</v>
      </c>
      <c r="E12" s="89">
        <f>SUM(E14:E31)</f>
        <v>6105.7410410000002</v>
      </c>
      <c r="F12" s="89">
        <f>SUM(F14:F31)</f>
        <v>5667.0362760000007</v>
      </c>
      <c r="G12" s="90">
        <f>IF(AND(F12&gt;0,E12&gt;0),(E12/F12%)-100,"x  ")</f>
        <v>7.7413438635980043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9">
        <v>70.591069000000005</v>
      </c>
      <c r="C14" s="89">
        <v>73.713936000000004</v>
      </c>
      <c r="D14" s="89">
        <v>66.400357999999997</v>
      </c>
      <c r="E14" s="89">
        <v>855.82490700000005</v>
      </c>
      <c r="F14" s="89">
        <v>791.81583999999998</v>
      </c>
      <c r="G14" s="90">
        <f t="shared" ref="G14:G29" si="0">IF(AND(F14&gt;0,E14&gt;0),(E14/F14%)-100,"x  ")</f>
        <v>8.0838325992569366</v>
      </c>
    </row>
    <row r="15" spans="1:7" ht="12.75" customHeight="1" x14ac:dyDescent="0.2">
      <c r="A15" s="53" t="s">
        <v>45</v>
      </c>
      <c r="B15" s="89">
        <v>56.945135999999998</v>
      </c>
      <c r="C15" s="89">
        <v>68.015378999999996</v>
      </c>
      <c r="D15" s="89">
        <v>72.533845999999997</v>
      </c>
      <c r="E15" s="89">
        <v>1019.230234</v>
      </c>
      <c r="F15" s="89">
        <v>702.77641600000004</v>
      </c>
      <c r="G15" s="90">
        <f t="shared" si="0"/>
        <v>45.029089023954953</v>
      </c>
    </row>
    <row r="16" spans="1:7" ht="12.75" customHeight="1" x14ac:dyDescent="0.2">
      <c r="A16" s="53" t="s">
        <v>46</v>
      </c>
      <c r="B16" s="89">
        <v>2.4357880000000001</v>
      </c>
      <c r="C16" s="89">
        <v>2.1919200000000001</v>
      </c>
      <c r="D16" s="89">
        <v>1.66842</v>
      </c>
      <c r="E16" s="89">
        <v>29.032821999999999</v>
      </c>
      <c r="F16" s="89">
        <v>31.007601999999999</v>
      </c>
      <c r="G16" s="90">
        <f t="shared" si="0"/>
        <v>-6.3686962958309437</v>
      </c>
    </row>
    <row r="17" spans="1:7" ht="12.75" customHeight="1" x14ac:dyDescent="0.2">
      <c r="A17" s="53" t="s">
        <v>47</v>
      </c>
      <c r="B17" s="89">
        <v>106.23881</v>
      </c>
      <c r="C17" s="89">
        <v>104.637604</v>
      </c>
      <c r="D17" s="89">
        <v>89.058400000000006</v>
      </c>
      <c r="E17" s="89">
        <v>1233.150204</v>
      </c>
      <c r="F17" s="89">
        <v>1274.347064</v>
      </c>
      <c r="G17" s="90">
        <f t="shared" si="0"/>
        <v>-3.2327818036233111</v>
      </c>
    </row>
    <row r="18" spans="1:7" ht="12.75" customHeight="1" x14ac:dyDescent="0.2">
      <c r="A18" s="53" t="s">
        <v>48</v>
      </c>
      <c r="B18" s="89">
        <v>66.127877999999995</v>
      </c>
      <c r="C18" s="89">
        <v>66.439584999999994</v>
      </c>
      <c r="D18" s="89">
        <v>63.704279999999997</v>
      </c>
      <c r="E18" s="89">
        <v>818.03987700000005</v>
      </c>
      <c r="F18" s="89">
        <v>825.27834700000005</v>
      </c>
      <c r="G18" s="90">
        <f t="shared" si="0"/>
        <v>-0.87709437989168748</v>
      </c>
    </row>
    <row r="19" spans="1:7" ht="12.75" customHeight="1" x14ac:dyDescent="0.2">
      <c r="A19" s="53" t="s">
        <v>49</v>
      </c>
      <c r="B19" s="89">
        <v>16.952466000000001</v>
      </c>
      <c r="C19" s="89">
        <v>14.067569000000001</v>
      </c>
      <c r="D19" s="89">
        <v>28.841163000000002</v>
      </c>
      <c r="E19" s="89">
        <v>198.689211</v>
      </c>
      <c r="F19" s="89">
        <v>168.89358300000001</v>
      </c>
      <c r="G19" s="90">
        <f t="shared" si="0"/>
        <v>17.641657824264399</v>
      </c>
    </row>
    <row r="20" spans="1:7" ht="12.75" customHeight="1" x14ac:dyDescent="0.2">
      <c r="A20" s="53" t="s">
        <v>50</v>
      </c>
      <c r="B20" s="89">
        <v>10.278242000000001</v>
      </c>
      <c r="C20" s="89">
        <v>8.6928380000000001</v>
      </c>
      <c r="D20" s="89">
        <v>5.9439109999999999</v>
      </c>
      <c r="E20" s="89">
        <v>91.566322</v>
      </c>
      <c r="F20" s="89">
        <v>109.173928</v>
      </c>
      <c r="G20" s="90">
        <f t="shared" si="0"/>
        <v>-16.128031960158111</v>
      </c>
    </row>
    <row r="21" spans="1:7" ht="12.75" customHeight="1" x14ac:dyDescent="0.2">
      <c r="A21" s="53" t="s">
        <v>51</v>
      </c>
      <c r="B21" s="89">
        <v>3.0112649999999999</v>
      </c>
      <c r="C21" s="89">
        <v>2.8093859999999999</v>
      </c>
      <c r="D21" s="89">
        <v>2.248046</v>
      </c>
      <c r="E21" s="89">
        <v>32.635119000000003</v>
      </c>
      <c r="F21" s="89">
        <v>43.174889</v>
      </c>
      <c r="G21" s="90">
        <f t="shared" si="0"/>
        <v>-24.411805667873281</v>
      </c>
    </row>
    <row r="22" spans="1:7" ht="12.75" customHeight="1" x14ac:dyDescent="0.2">
      <c r="A22" s="53" t="s">
        <v>52</v>
      </c>
      <c r="B22" s="89">
        <v>37.731268999999998</v>
      </c>
      <c r="C22" s="89">
        <v>28.867798000000001</v>
      </c>
      <c r="D22" s="89">
        <v>24.193935</v>
      </c>
      <c r="E22" s="89">
        <v>387.642786</v>
      </c>
      <c r="F22" s="89">
        <v>340.88277099999999</v>
      </c>
      <c r="G22" s="90">
        <f t="shared" si="0"/>
        <v>13.717330114052615</v>
      </c>
    </row>
    <row r="23" spans="1:7" ht="12.75" customHeight="1" x14ac:dyDescent="0.2">
      <c r="A23" s="53" t="s">
        <v>53</v>
      </c>
      <c r="B23" s="89">
        <v>45.857666999999999</v>
      </c>
      <c r="C23" s="89">
        <v>43.955821999999998</v>
      </c>
      <c r="D23" s="89">
        <v>42.262210000000003</v>
      </c>
      <c r="E23" s="89">
        <v>554.74930199999994</v>
      </c>
      <c r="F23" s="89">
        <v>523.59423800000002</v>
      </c>
      <c r="G23" s="90">
        <f t="shared" si="0"/>
        <v>5.9502304912683002</v>
      </c>
    </row>
    <row r="24" spans="1:7" ht="12.75" customHeight="1" x14ac:dyDescent="0.2">
      <c r="A24" s="53" t="s">
        <v>54</v>
      </c>
      <c r="B24" s="89">
        <v>32.804085999999998</v>
      </c>
      <c r="C24" s="89">
        <v>31.094812999999998</v>
      </c>
      <c r="D24" s="89">
        <v>27.140011000000001</v>
      </c>
      <c r="E24" s="89">
        <v>395.74562500000002</v>
      </c>
      <c r="F24" s="89">
        <v>404.385132</v>
      </c>
      <c r="G24" s="90">
        <f t="shared" si="0"/>
        <v>-2.1364551553294859</v>
      </c>
    </row>
    <row r="25" spans="1:7" ht="12.75" customHeight="1" x14ac:dyDescent="0.2">
      <c r="A25" s="53" t="s">
        <v>64</v>
      </c>
      <c r="B25" s="89">
        <v>2.781587</v>
      </c>
      <c r="C25" s="89">
        <v>3.6826989999999999</v>
      </c>
      <c r="D25" s="89">
        <v>2.1944720000000002</v>
      </c>
      <c r="E25" s="89">
        <v>41.201189999999997</v>
      </c>
      <c r="F25" s="89">
        <v>47.076934000000001</v>
      </c>
      <c r="G25" s="90">
        <f t="shared" si="0"/>
        <v>-12.481152659601847</v>
      </c>
    </row>
    <row r="26" spans="1:7" ht="12.75" customHeight="1" x14ac:dyDescent="0.2">
      <c r="A26" s="53" t="s">
        <v>65</v>
      </c>
      <c r="B26" s="89">
        <v>1.5397559999999999</v>
      </c>
      <c r="C26" s="89">
        <v>1.853723</v>
      </c>
      <c r="D26" s="89">
        <v>1.88015</v>
      </c>
      <c r="E26" s="89">
        <v>21.177662999999999</v>
      </c>
      <c r="F26" s="89">
        <v>31.212384</v>
      </c>
      <c r="G26" s="90">
        <f t="shared" si="0"/>
        <v>-32.149806307650195</v>
      </c>
    </row>
    <row r="27" spans="1:7" ht="12.75" customHeight="1" x14ac:dyDescent="0.2">
      <c r="A27" s="53" t="s">
        <v>66</v>
      </c>
      <c r="B27" s="89">
        <v>17.93797</v>
      </c>
      <c r="C27" s="89">
        <v>15.730283</v>
      </c>
      <c r="D27" s="89">
        <v>16.993828000000001</v>
      </c>
      <c r="E27" s="89">
        <v>219.109677</v>
      </c>
      <c r="F27" s="89">
        <v>180.005898</v>
      </c>
      <c r="G27" s="90">
        <f t="shared" si="0"/>
        <v>21.723609856383703</v>
      </c>
    </row>
    <row r="28" spans="1:7" ht="12.75" customHeight="1" x14ac:dyDescent="0.2">
      <c r="A28" s="53" t="s">
        <v>57</v>
      </c>
      <c r="B28" s="89">
        <v>3.6695700000000002</v>
      </c>
      <c r="C28" s="89">
        <v>4.1071929999999996</v>
      </c>
      <c r="D28" s="89">
        <v>2.908652</v>
      </c>
      <c r="E28" s="89">
        <v>44.119573000000003</v>
      </c>
      <c r="F28" s="89">
        <v>44.996155999999999</v>
      </c>
      <c r="G28" s="90">
        <f t="shared" si="0"/>
        <v>-1.9481286356994474</v>
      </c>
    </row>
    <row r="29" spans="1:7" ht="12.75" customHeight="1" x14ac:dyDescent="0.2">
      <c r="A29" s="53" t="s">
        <v>58</v>
      </c>
      <c r="B29" s="89">
        <v>15.378</v>
      </c>
      <c r="C29" s="89">
        <v>12.866386</v>
      </c>
      <c r="D29" s="89">
        <v>9.1420589999999997</v>
      </c>
      <c r="E29" s="89">
        <v>154.03690399999999</v>
      </c>
      <c r="F29" s="89">
        <v>146.38820200000001</v>
      </c>
      <c r="G29" s="90">
        <f t="shared" si="0"/>
        <v>5.2249442888847</v>
      </c>
    </row>
    <row r="30" spans="1:7" ht="12.75" customHeight="1" x14ac:dyDescent="0.2">
      <c r="A30" s="53" t="s">
        <v>55</v>
      </c>
      <c r="B30" s="89">
        <v>5.5592000000000003E-2</v>
      </c>
      <c r="C30" s="89">
        <v>3.6601000000000002E-2</v>
      </c>
      <c r="D30" s="89">
        <v>2.5012E-2</v>
      </c>
      <c r="E30" s="89">
        <v>8.5634770000000007</v>
      </c>
      <c r="F30" s="89">
        <v>0.58453699999999997</v>
      </c>
      <c r="G30" s="105" t="s">
        <v>182</v>
      </c>
    </row>
    <row r="31" spans="1:7" ht="12.75" customHeight="1" x14ac:dyDescent="0.2">
      <c r="A31" s="53" t="s">
        <v>56</v>
      </c>
      <c r="B31" s="89">
        <v>8.1930000000000003E-2</v>
      </c>
      <c r="C31" s="89">
        <v>8.1966999999999998E-2</v>
      </c>
      <c r="D31" s="89">
        <v>8.7948999999999999E-2</v>
      </c>
      <c r="E31" s="89">
        <v>1.226148</v>
      </c>
      <c r="F31" s="89">
        <v>1.4423550000000001</v>
      </c>
      <c r="G31" s="90">
        <f>IF(AND(F31&gt;0,E31&gt;0),(E31/F31%)-100,"x  ")</f>
        <v>-14.989860332581088</v>
      </c>
    </row>
    <row r="32" spans="1:7" ht="12.75" customHeight="1" x14ac:dyDescent="0.2">
      <c r="A32" s="54" t="s">
        <v>59</v>
      </c>
      <c r="B32" s="89">
        <f>B10-B12</f>
        <v>641.29639300000008</v>
      </c>
      <c r="C32" s="89">
        <f>C10-C12</f>
        <v>643.78994999999998</v>
      </c>
      <c r="D32" s="89">
        <f>D10-D12</f>
        <v>480.65123599999993</v>
      </c>
      <c r="E32" s="89">
        <f>E10-E12</f>
        <v>6925.965987999999</v>
      </c>
      <c r="F32" s="89">
        <f>F10-F12</f>
        <v>6630.6803599999985</v>
      </c>
      <c r="G32" s="90">
        <f>IF(AND(F32&gt;0,E32&gt;0),(E32/F32%)-100,"x  ")</f>
        <v>4.4533232182526916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9">
        <v>78.600228999999999</v>
      </c>
      <c r="C34" s="89">
        <v>83.930972999999994</v>
      </c>
      <c r="D34" s="89">
        <v>62.377806</v>
      </c>
      <c r="E34" s="89">
        <v>970.86691699999994</v>
      </c>
      <c r="F34" s="89">
        <v>943.05717500000003</v>
      </c>
      <c r="G34" s="90">
        <f t="shared" ref="G34:G43" si="1">IF(AND(F34&gt;0,E34&gt;0),(E34/F34%)-100,"x  ")</f>
        <v>2.9488924677339838</v>
      </c>
    </row>
    <row r="35" spans="1:7" ht="12.75" customHeight="1" x14ac:dyDescent="0.2">
      <c r="A35" s="53" t="s">
        <v>61</v>
      </c>
      <c r="B35" s="89">
        <v>222.59732</v>
      </c>
      <c r="C35" s="89">
        <v>185.621332</v>
      </c>
      <c r="D35" s="89">
        <v>167.536732</v>
      </c>
      <c r="E35" s="89">
        <v>2259.9232189999998</v>
      </c>
      <c r="F35" s="89">
        <v>2234.5535319999999</v>
      </c>
      <c r="G35" s="90">
        <f t="shared" si="1"/>
        <v>1.1353358349528122</v>
      </c>
    </row>
    <row r="36" spans="1:7" ht="12.75" customHeight="1" x14ac:dyDescent="0.2">
      <c r="A36" s="53" t="s">
        <v>62</v>
      </c>
      <c r="B36" s="89">
        <v>99.410104000000004</v>
      </c>
      <c r="C36" s="89">
        <v>100.016367</v>
      </c>
      <c r="D36" s="89">
        <v>80.987589999999997</v>
      </c>
      <c r="E36" s="89">
        <v>1109.371392</v>
      </c>
      <c r="F36" s="89">
        <v>1069.7031529999999</v>
      </c>
      <c r="G36" s="90">
        <f t="shared" si="1"/>
        <v>3.7083408503331015</v>
      </c>
    </row>
    <row r="37" spans="1:7" ht="12.75" customHeight="1" x14ac:dyDescent="0.2">
      <c r="A37" s="53" t="s">
        <v>63</v>
      </c>
      <c r="B37" s="89">
        <v>151.52465900000001</v>
      </c>
      <c r="C37" s="89">
        <v>178.405168</v>
      </c>
      <c r="D37" s="89">
        <v>115.986188</v>
      </c>
      <c r="E37" s="89">
        <v>1576.1547929999999</v>
      </c>
      <c r="F37" s="89">
        <v>1328.918938</v>
      </c>
      <c r="G37" s="90">
        <f t="shared" si="1"/>
        <v>18.604284123761957</v>
      </c>
    </row>
    <row r="38" spans="1:7" ht="12.75" customHeight="1" x14ac:dyDescent="0.2">
      <c r="A38" s="53" t="s">
        <v>67</v>
      </c>
      <c r="B38" s="89">
        <v>36.490206999999998</v>
      </c>
      <c r="C38" s="89">
        <v>40.866463000000003</v>
      </c>
      <c r="D38" s="89">
        <v>28.751003000000001</v>
      </c>
      <c r="E38" s="89">
        <v>449.70473199999998</v>
      </c>
      <c r="F38" s="89">
        <v>462.29839399999997</v>
      </c>
      <c r="G38" s="90">
        <f t="shared" si="1"/>
        <v>-2.7241414124402183</v>
      </c>
    </row>
    <row r="39" spans="1:7" ht="12.75" customHeight="1" x14ac:dyDescent="0.2">
      <c r="A39" s="53" t="s">
        <v>152</v>
      </c>
      <c r="B39" s="89">
        <v>0.899899</v>
      </c>
      <c r="C39" s="89">
        <v>0.78974599999999995</v>
      </c>
      <c r="D39" s="89">
        <v>1.04105</v>
      </c>
      <c r="E39" s="89">
        <v>10.824101000000001</v>
      </c>
      <c r="F39" s="89">
        <v>13.215776999999999</v>
      </c>
      <c r="G39" s="90">
        <f t="shared" si="1"/>
        <v>-18.09712739553639</v>
      </c>
    </row>
    <row r="40" spans="1:7" ht="12.75" customHeight="1" x14ac:dyDescent="0.2">
      <c r="A40" s="53" t="s">
        <v>68</v>
      </c>
      <c r="B40" s="89">
        <v>40.323906000000001</v>
      </c>
      <c r="C40" s="89">
        <v>41.489936</v>
      </c>
      <c r="D40" s="89">
        <v>14.112486000000001</v>
      </c>
      <c r="E40" s="89">
        <v>403.65495499999997</v>
      </c>
      <c r="F40" s="89">
        <v>395.35235299999999</v>
      </c>
      <c r="G40" s="90">
        <f t="shared" si="1"/>
        <v>2.1000512421384201</v>
      </c>
    </row>
    <row r="41" spans="1:7" ht="12.75" customHeight="1" x14ac:dyDescent="0.2">
      <c r="A41" s="53" t="s">
        <v>69</v>
      </c>
      <c r="B41" s="89">
        <v>7.9967410000000001</v>
      </c>
      <c r="C41" s="89">
        <v>8.8832120000000003</v>
      </c>
      <c r="D41" s="89">
        <v>7.0242789999999999</v>
      </c>
      <c r="E41" s="89">
        <v>102.326825</v>
      </c>
      <c r="F41" s="89">
        <v>104.86445000000001</v>
      </c>
      <c r="G41" s="90">
        <f t="shared" si="1"/>
        <v>-2.4199097024778098</v>
      </c>
    </row>
    <row r="42" spans="1:7" ht="12.75" customHeight="1" x14ac:dyDescent="0.2">
      <c r="A42" s="53" t="s">
        <v>70</v>
      </c>
      <c r="B42" s="89">
        <v>3.453328</v>
      </c>
      <c r="C42" s="89">
        <v>3.786753</v>
      </c>
      <c r="D42" s="89">
        <v>2.8341020000000001</v>
      </c>
      <c r="E42" s="89">
        <v>43.139054000000002</v>
      </c>
      <c r="F42" s="89">
        <v>78.716588000000002</v>
      </c>
      <c r="G42" s="90">
        <f t="shared" si="1"/>
        <v>-45.196997105616411</v>
      </c>
    </row>
    <row r="43" spans="1:7" ht="12.75" customHeight="1" x14ac:dyDescent="0.2">
      <c r="A43" s="56" t="s">
        <v>71</v>
      </c>
      <c r="B43" s="89">
        <f>B8-B10</f>
        <v>138.96650499999987</v>
      </c>
      <c r="C43" s="89">
        <f>C8-C10</f>
        <v>218.65204999999992</v>
      </c>
      <c r="D43" s="89">
        <f>D8-D10</f>
        <v>144.84773000000007</v>
      </c>
      <c r="E43" s="89">
        <f>E8-E10</f>
        <v>1708.7437090000003</v>
      </c>
      <c r="F43" s="89">
        <f>F8-F10</f>
        <v>1704.7221160000008</v>
      </c>
      <c r="G43" s="90">
        <f t="shared" si="1"/>
        <v>0.23590900606346565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9">
        <v>46.975326000000003</v>
      </c>
      <c r="C45" s="89">
        <v>127.773776</v>
      </c>
      <c r="D45" s="89">
        <v>61.619352999999997</v>
      </c>
      <c r="E45" s="89">
        <v>622.13428199999998</v>
      </c>
      <c r="F45" s="89">
        <v>682.05868299999997</v>
      </c>
      <c r="G45" s="90">
        <f>IF(AND(F45&gt;0,E45&gt;0),(E45/F45%)-100,"x  ")</f>
        <v>-8.7858130823033633</v>
      </c>
    </row>
    <row r="46" spans="1:7" ht="12.75" customHeight="1" x14ac:dyDescent="0.2">
      <c r="A46" s="54" t="s">
        <v>73</v>
      </c>
      <c r="B46" s="89">
        <v>6.7409379999999999</v>
      </c>
      <c r="C46" s="89">
        <v>12.533949</v>
      </c>
      <c r="D46" s="89">
        <v>19.945834000000001</v>
      </c>
      <c r="E46" s="89">
        <v>191.390872</v>
      </c>
      <c r="F46" s="89">
        <v>221.74046100000001</v>
      </c>
      <c r="G46" s="90">
        <f>IF(AND(F46&gt;0,E46&gt;0),(E46/F46%)-100,"x  ")</f>
        <v>-13.68698741904393</v>
      </c>
    </row>
    <row r="47" spans="1:7" ht="12.75" customHeight="1" x14ac:dyDescent="0.2">
      <c r="A47" s="54" t="s">
        <v>74</v>
      </c>
      <c r="B47" s="89">
        <v>55.140656</v>
      </c>
      <c r="C47" s="89">
        <v>50.596525999999997</v>
      </c>
      <c r="D47" s="89">
        <v>44.948312000000001</v>
      </c>
      <c r="E47" s="89">
        <v>628.66330000000005</v>
      </c>
      <c r="F47" s="89">
        <v>547.94628999999998</v>
      </c>
      <c r="G47" s="90">
        <f>IF(AND(F47&gt;0,E47&gt;0),(E47/F47%)-100,"x  ")</f>
        <v>14.730825169014295</v>
      </c>
    </row>
    <row r="48" spans="1:7" ht="12.75" customHeight="1" x14ac:dyDescent="0.2">
      <c r="A48" s="54" t="s">
        <v>75</v>
      </c>
      <c r="B48" s="89">
        <v>23.502807000000001</v>
      </c>
      <c r="C48" s="89">
        <v>14.874281</v>
      </c>
      <c r="D48" s="89">
        <v>13.640480999999999</v>
      </c>
      <c r="E48" s="89">
        <v>179.11405600000001</v>
      </c>
      <c r="F48" s="89">
        <v>189.606076</v>
      </c>
      <c r="G48" s="90">
        <f>IF(AND(F48&gt;0,E48&gt;0),(E48/F48%)-100,"x  ")</f>
        <v>-5.5335884911198718</v>
      </c>
    </row>
    <row r="49" spans="1:7" ht="12.75" customHeight="1" x14ac:dyDescent="0.2">
      <c r="A49" s="55" t="s">
        <v>76</v>
      </c>
      <c r="B49" s="89">
        <v>16.307251000000001</v>
      </c>
      <c r="C49" s="89">
        <v>13.008463000000001</v>
      </c>
      <c r="D49" s="89">
        <v>54.501111000000002</v>
      </c>
      <c r="E49" s="89">
        <v>310.59530000000001</v>
      </c>
      <c r="F49" s="89">
        <v>305.019272</v>
      </c>
      <c r="G49" s="90">
        <f>IF(AND(F49&gt;0,E49&gt;0),(E49/F49%)-100,"x  ")</f>
        <v>1.8280903903016394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9">
        <v>0.53435699999999997</v>
      </c>
      <c r="C51" s="89">
        <v>1.333154</v>
      </c>
      <c r="D51" s="89">
        <v>2.2017350000000002</v>
      </c>
      <c r="E51" s="89">
        <v>15.199678</v>
      </c>
      <c r="F51" s="89">
        <v>7.3722830000000004</v>
      </c>
      <c r="G51" s="90">
        <f>IF(AND(F51&gt;0,E51&gt;0),(E51/F51%)-100,"x  ")</f>
        <v>106.17328444933543</v>
      </c>
    </row>
    <row r="52" spans="1:7" ht="12.75" customHeight="1" x14ac:dyDescent="0.2">
      <c r="A52" s="56" t="s">
        <v>119</v>
      </c>
      <c r="B52" s="89">
        <v>0.416987</v>
      </c>
      <c r="C52" s="89">
        <v>0.57400399999999996</v>
      </c>
      <c r="D52" s="89">
        <v>0.308973</v>
      </c>
      <c r="E52" s="89">
        <v>5.3711250000000001</v>
      </c>
      <c r="F52" s="89">
        <v>4.3776130000000002</v>
      </c>
      <c r="G52" s="90">
        <f>IF(AND(F52&gt;0,E52&gt;0),(E52/F52%)-100,"x  ")</f>
        <v>22.695290789752306</v>
      </c>
    </row>
    <row r="53" spans="1:7" ht="12.75" customHeight="1" x14ac:dyDescent="0.2">
      <c r="A53" s="56" t="s">
        <v>78</v>
      </c>
      <c r="B53" s="89">
        <v>7.3373189999999999</v>
      </c>
      <c r="C53" s="89">
        <v>5.6561959999999996</v>
      </c>
      <c r="D53" s="89">
        <v>5.7906279999999999</v>
      </c>
      <c r="E53" s="89">
        <v>68.631904000000006</v>
      </c>
      <c r="F53" s="89">
        <v>59.108246999999999</v>
      </c>
      <c r="G53" s="90">
        <f>IF(AND(F53&gt;0,E53&gt;0),(E53/F53%)-100,"x  ")</f>
        <v>16.112230498055553</v>
      </c>
    </row>
    <row r="54" spans="1:7" ht="12.75" customHeight="1" x14ac:dyDescent="0.2">
      <c r="A54" s="57" t="s">
        <v>79</v>
      </c>
      <c r="B54" s="89">
        <v>204.77256499999999</v>
      </c>
      <c r="C54" s="89">
        <v>159.362211</v>
      </c>
      <c r="D54" s="89">
        <v>120.22411099999999</v>
      </c>
      <c r="E54" s="89">
        <v>2081.8887589999999</v>
      </c>
      <c r="F54" s="89">
        <v>1991.179684</v>
      </c>
      <c r="G54" s="90">
        <f>IF(AND(F54&gt;0,E54&gt;0),(E54/F54%)-100,"x  ")</f>
        <v>4.5555444206711684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9">
        <v>169.960644</v>
      </c>
      <c r="C56" s="89">
        <v>132.804351</v>
      </c>
      <c r="D56" s="89">
        <v>95.931600000000003</v>
      </c>
      <c r="E56" s="89">
        <v>1722.049964</v>
      </c>
      <c r="F56" s="89">
        <v>1617.0584490000001</v>
      </c>
      <c r="G56" s="90">
        <f>IF(AND(F56&gt;0,E56&gt;0),(E56/F56%)-100,"x  ")</f>
        <v>6.4927470658174116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9">
        <v>151.53581700000001</v>
      </c>
      <c r="C58" s="89">
        <v>115.21963700000001</v>
      </c>
      <c r="D58" s="89">
        <v>77.231121000000002</v>
      </c>
      <c r="E58" s="89">
        <v>1500.786063</v>
      </c>
      <c r="F58" s="89">
        <v>1379.591359</v>
      </c>
      <c r="G58" s="90">
        <f>IF(AND(F58&gt;0,E58&gt;0),(E58/F58%)-100,"x  ")</f>
        <v>8.7848262610058896</v>
      </c>
    </row>
    <row r="59" spans="1:7" ht="12.75" customHeight="1" x14ac:dyDescent="0.2">
      <c r="A59" s="51" t="s">
        <v>82</v>
      </c>
      <c r="B59" s="89">
        <v>3.6618680000000001</v>
      </c>
      <c r="C59" s="89">
        <v>4.230785</v>
      </c>
      <c r="D59" s="89">
        <v>7.3121840000000002</v>
      </c>
      <c r="E59" s="89">
        <v>57.202151000000001</v>
      </c>
      <c r="F59" s="89">
        <v>65.893546999999998</v>
      </c>
      <c r="G59" s="90">
        <f>IF(AND(F59&gt;0,E59&gt;0),(E59/F59%)-100,"x  ")</f>
        <v>-13.190056379875855</v>
      </c>
    </row>
    <row r="60" spans="1:7" ht="12.75" customHeight="1" x14ac:dyDescent="0.2">
      <c r="A60" s="50" t="s">
        <v>120</v>
      </c>
      <c r="B60" s="96">
        <v>32.294238999999997</v>
      </c>
      <c r="C60" s="89">
        <v>23.477826</v>
      </c>
      <c r="D60" s="89">
        <v>21.290731000000001</v>
      </c>
      <c r="E60" s="89">
        <v>327.99704500000001</v>
      </c>
      <c r="F60" s="89">
        <v>344.87791199999998</v>
      </c>
      <c r="G60" s="90">
        <f>IF(AND(F60&gt;0,E60&gt;0),(E60/F60%)-100,"x  ")</f>
        <v>-4.89473706857747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9">
        <v>7.3632650000000002</v>
      </c>
      <c r="C62" s="89">
        <v>6.1286849999999999</v>
      </c>
      <c r="D62" s="89">
        <v>6.1338910000000002</v>
      </c>
      <c r="E62" s="89">
        <v>69.576369999999997</v>
      </c>
      <c r="F62" s="89">
        <v>63.546570000000003</v>
      </c>
      <c r="G62" s="90">
        <f>IF(AND(F62&gt;0,E62&gt;0),(E62/F62%)-100,"x  ")</f>
        <v>9.4887890880656443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9">
        <v>467.95139599999999</v>
      </c>
      <c r="C64" s="89">
        <v>692.45690999999999</v>
      </c>
      <c r="D64" s="89">
        <v>343.61934300000001</v>
      </c>
      <c r="E64" s="89">
        <v>6252.839481</v>
      </c>
      <c r="F64" s="89">
        <v>5708.523631</v>
      </c>
      <c r="G64" s="90">
        <f>IF(AND(F64&gt;0,E64&gt;0),(E64/F64%)-100,"x  ")</f>
        <v>9.535142274687388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9">
        <v>65.114548999999997</v>
      </c>
      <c r="C66" s="89">
        <v>64.330174999999997</v>
      </c>
      <c r="D66" s="89">
        <v>46.650368</v>
      </c>
      <c r="E66" s="89">
        <v>667.76045099999999</v>
      </c>
      <c r="F66" s="89">
        <v>678.30584399999998</v>
      </c>
      <c r="G66" s="90">
        <f t="shared" ref="G66:G71" si="2">IF(AND(F66&gt;0,E66&gt;0),(E66/F66%)-100,"x  ")</f>
        <v>-1.5546663932324805</v>
      </c>
    </row>
    <row r="67" spans="1:7" ht="12.75" customHeight="1" x14ac:dyDescent="0.2">
      <c r="A67" s="56" t="s">
        <v>86</v>
      </c>
      <c r="B67" s="89">
        <v>294.20230400000003</v>
      </c>
      <c r="C67" s="89">
        <v>262.612641</v>
      </c>
      <c r="D67" s="89">
        <v>215.62662</v>
      </c>
      <c r="E67" s="89">
        <v>3184.4500859999998</v>
      </c>
      <c r="F67" s="89">
        <v>2979.4887060000001</v>
      </c>
      <c r="G67" s="90">
        <f t="shared" si="2"/>
        <v>6.8790789368409122</v>
      </c>
    </row>
    <row r="68" spans="1:7" ht="12.75" customHeight="1" x14ac:dyDescent="0.2">
      <c r="A68" s="56" t="s">
        <v>87</v>
      </c>
      <c r="B68" s="89">
        <v>30.163896000000001</v>
      </c>
      <c r="C68" s="89">
        <v>32.080387999999999</v>
      </c>
      <c r="D68" s="89">
        <v>23.69725</v>
      </c>
      <c r="E68" s="89">
        <v>368.89820600000002</v>
      </c>
      <c r="F68" s="89">
        <v>383.582829</v>
      </c>
      <c r="G68" s="90">
        <f t="shared" si="2"/>
        <v>-3.8282795500212501</v>
      </c>
    </row>
    <row r="69" spans="1:7" ht="12.75" customHeight="1" x14ac:dyDescent="0.2">
      <c r="A69" s="56" t="s">
        <v>134</v>
      </c>
      <c r="B69" s="89">
        <v>12.173989000000001</v>
      </c>
      <c r="C69" s="89">
        <v>11.768452999999999</v>
      </c>
      <c r="D69" s="89">
        <v>8.9864739999999994</v>
      </c>
      <c r="E69" s="89">
        <v>178.933425</v>
      </c>
      <c r="F69" s="89">
        <v>192.94184100000001</v>
      </c>
      <c r="G69" s="90">
        <f t="shared" si="2"/>
        <v>-7.26043450575348</v>
      </c>
    </row>
    <row r="70" spans="1:7" ht="12.75" customHeight="1" x14ac:dyDescent="0.2">
      <c r="A70" s="58" t="s">
        <v>135</v>
      </c>
      <c r="B70" s="89">
        <v>6.5562899999999997</v>
      </c>
      <c r="C70" s="89">
        <v>6.7054</v>
      </c>
      <c r="D70" s="89">
        <v>5.4395829999999998</v>
      </c>
      <c r="E70" s="89">
        <v>73.050156999999999</v>
      </c>
      <c r="F70" s="89">
        <v>63.868499999999997</v>
      </c>
      <c r="G70" s="90">
        <f t="shared" si="2"/>
        <v>14.375876997267838</v>
      </c>
    </row>
    <row r="71" spans="1:7" ht="12.75" customHeight="1" x14ac:dyDescent="0.2">
      <c r="A71" s="59" t="s">
        <v>88</v>
      </c>
      <c r="B71" s="89">
        <v>7.310816</v>
      </c>
      <c r="C71" s="89">
        <v>3.1354389999999999</v>
      </c>
      <c r="D71" s="89">
        <v>3.0361699999999998</v>
      </c>
      <c r="E71" s="89">
        <v>62.416120999999997</v>
      </c>
      <c r="F71" s="89">
        <v>69.661619000000002</v>
      </c>
      <c r="G71" s="90">
        <f t="shared" si="2"/>
        <v>-10.400989962636388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109</v>
      </c>
      <c r="B73" s="89">
        <v>4.427162</v>
      </c>
      <c r="C73" s="89">
        <v>1.3688610000000001</v>
      </c>
      <c r="D73" s="89">
        <v>2.1879529999999998</v>
      </c>
      <c r="E73" s="89">
        <v>36.318413999999997</v>
      </c>
      <c r="F73" s="89">
        <v>46.494290999999997</v>
      </c>
      <c r="G73" s="90">
        <f>IF(AND(F73&gt;0,E73&gt;0),(E73/F73%)-100,"x  ")</f>
        <v>-21.886293523650039</v>
      </c>
    </row>
    <row r="74" spans="1:7" ht="24" x14ac:dyDescent="0.2">
      <c r="A74" s="61" t="s">
        <v>104</v>
      </c>
      <c r="B74" s="89">
        <v>3.1727989999999999</v>
      </c>
      <c r="C74" s="89">
        <v>3.0969600000000002</v>
      </c>
      <c r="D74" s="89">
        <v>2.6805759999999998</v>
      </c>
      <c r="E74" s="89">
        <v>35.781483999999999</v>
      </c>
      <c r="F74" s="89">
        <v>30.698948999999999</v>
      </c>
      <c r="G74" s="90">
        <f>IF(AND(F74&gt;0,E74&gt;0),(E74/F74%)-100,"x  ")</f>
        <v>16.556055388085113</v>
      </c>
    </row>
    <row r="75" spans="1:7" x14ac:dyDescent="0.2">
      <c r="A75" s="62" t="s">
        <v>42</v>
      </c>
      <c r="B75" s="97">
        <v>1970.1958059999999</v>
      </c>
      <c r="C75" s="92">
        <v>2216.3474849999998</v>
      </c>
      <c r="D75" s="92">
        <v>1606.786979</v>
      </c>
      <c r="E75" s="92">
        <v>23483.971882999998</v>
      </c>
      <c r="F75" s="92">
        <v>22107.521906999998</v>
      </c>
      <c r="G75" s="93">
        <f>IF(AND(F75&gt;0,E75&gt;0),(E75/F75%)-100,"x  ")</f>
        <v>6.22616131192963</v>
      </c>
    </row>
    <row r="77" spans="1:7" x14ac:dyDescent="0.2">
      <c r="A77" s="33" t="s">
        <v>154</v>
      </c>
    </row>
    <row r="78" spans="1:7" x14ac:dyDescent="0.2">
      <c r="A78" s="70" t="s">
        <v>145</v>
      </c>
      <c r="B78" s="70"/>
      <c r="C78" s="70"/>
      <c r="D78" s="70"/>
      <c r="E78" s="70"/>
      <c r="F78" s="70"/>
      <c r="G78" s="70"/>
    </row>
    <row r="79" spans="1:7" x14ac:dyDescent="0.2">
      <c r="A79" s="118" t="s">
        <v>146</v>
      </c>
      <c r="B79" s="118"/>
      <c r="C79" s="118"/>
      <c r="D79" s="118"/>
      <c r="E79" s="118"/>
      <c r="F79" s="118"/>
      <c r="G79" s="118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5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4/19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9" t="s">
        <v>160</v>
      </c>
      <c r="B2" s="119"/>
      <c r="C2" s="119"/>
      <c r="D2" s="119"/>
      <c r="E2" s="119"/>
      <c r="F2" s="119"/>
      <c r="G2" s="119"/>
    </row>
    <row r="3" spans="1:7" x14ac:dyDescent="0.2">
      <c r="A3" s="79"/>
      <c r="B3" s="119" t="s">
        <v>170</v>
      </c>
      <c r="C3" s="119"/>
      <c r="D3" s="119"/>
      <c r="E3" s="119"/>
      <c r="F3" s="119"/>
      <c r="G3" s="79"/>
    </row>
    <row r="28" spans="1:7" x14ac:dyDescent="0.2">
      <c r="A28" s="119"/>
      <c r="B28" s="119"/>
      <c r="C28" s="119"/>
      <c r="D28" s="119"/>
      <c r="E28" s="119"/>
      <c r="F28" s="119"/>
      <c r="G28" s="119"/>
    </row>
    <row r="29" spans="1:7" x14ac:dyDescent="0.2">
      <c r="A29" s="141" t="s">
        <v>171</v>
      </c>
      <c r="B29" s="141"/>
      <c r="C29" s="141"/>
      <c r="D29" s="141"/>
      <c r="E29" s="141"/>
      <c r="F29" s="141"/>
      <c r="G29" s="141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4/19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topLeftCell="A28"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161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2" t="s">
        <v>89</v>
      </c>
      <c r="B3" s="147" t="s">
        <v>90</v>
      </c>
      <c r="C3" s="14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3"/>
      <c r="B4" s="149" t="s">
        <v>172</v>
      </c>
      <c r="C4" s="15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3"/>
      <c r="B5" s="145"/>
      <c r="C5" s="14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4"/>
      <c r="B6" s="145"/>
      <c r="C6" s="14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9">
        <v>23483.971882999998</v>
      </c>
      <c r="C8" s="100"/>
      <c r="D8" s="99">
        <v>22107.521906999998</v>
      </c>
      <c r="E8" s="10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2019</v>
      </c>
      <c r="C9" s="20">
        <v>2019</v>
      </c>
      <c r="D9" s="12">
        <v>2018</v>
      </c>
      <c r="E9" s="12">
        <v>2018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173</v>
      </c>
      <c r="B10" s="98">
        <v>3150.3469690000002</v>
      </c>
      <c r="C10" s="101">
        <f t="shared" ref="C10:C24" si="0">IF(B$8&gt;0,B10/B$8*100,0)</f>
        <v>13.414881369707865</v>
      </c>
      <c r="D10" s="102">
        <v>2933.3764590000001</v>
      </c>
      <c r="E10" s="101">
        <f t="shared" ref="E10:E24" si="1">IF(D$8&gt;0,D10/D$8*100,0)</f>
        <v>13.268680548366628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8">
        <v>2259.9232189999998</v>
      </c>
      <c r="C11" s="103">
        <f t="shared" si="0"/>
        <v>9.6232580683506672</v>
      </c>
      <c r="D11" s="102">
        <v>2234.5535319999999</v>
      </c>
      <c r="E11" s="101">
        <f t="shared" si="1"/>
        <v>10.107661733414201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8">
        <v>1576.1547929999999</v>
      </c>
      <c r="C12" s="103">
        <f t="shared" si="0"/>
        <v>6.7116193157298722</v>
      </c>
      <c r="D12" s="102">
        <v>1328.918938</v>
      </c>
      <c r="E12" s="101">
        <f t="shared" si="1"/>
        <v>6.0111619185107257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174</v>
      </c>
      <c r="B13" s="98">
        <v>1500.786063</v>
      </c>
      <c r="C13" s="103">
        <f t="shared" si="0"/>
        <v>6.3906824215132705</v>
      </c>
      <c r="D13" s="102">
        <v>1379.591359</v>
      </c>
      <c r="E13" s="101">
        <f t="shared" si="1"/>
        <v>6.240370878308048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175</v>
      </c>
      <c r="B14" s="98">
        <v>1395.2896029999999</v>
      </c>
      <c r="C14" s="103">
        <f t="shared" si="0"/>
        <v>5.9414549206220402</v>
      </c>
      <c r="D14" s="102">
        <v>996.47852899999998</v>
      </c>
      <c r="E14" s="101">
        <f t="shared" si="1"/>
        <v>4.5074184849477898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47</v>
      </c>
      <c r="B15" s="98">
        <v>1233.150204</v>
      </c>
      <c r="C15" s="103">
        <f t="shared" si="0"/>
        <v>5.2510291280525463</v>
      </c>
      <c r="D15" s="102">
        <v>1274.347064</v>
      </c>
      <c r="E15" s="101">
        <f t="shared" si="1"/>
        <v>5.764314378431072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8">
        <v>1109.371392</v>
      </c>
      <c r="C16" s="103">
        <f t="shared" si="0"/>
        <v>4.7239512869757432</v>
      </c>
      <c r="D16" s="102">
        <v>1069.7031529999999</v>
      </c>
      <c r="E16" s="101">
        <f t="shared" si="1"/>
        <v>4.8386388917759948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45</v>
      </c>
      <c r="B17" s="98">
        <v>1019.230234</v>
      </c>
      <c r="C17" s="103">
        <f t="shared" si="0"/>
        <v>4.3401100932922629</v>
      </c>
      <c r="D17" s="102">
        <v>702.77641600000004</v>
      </c>
      <c r="E17" s="101">
        <f t="shared" si="1"/>
        <v>3.1789018188306173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176</v>
      </c>
      <c r="B18" s="98">
        <v>970.86691699999994</v>
      </c>
      <c r="C18" s="103">
        <f t="shared" si="0"/>
        <v>4.1341682822521539</v>
      </c>
      <c r="D18" s="102">
        <v>943.05717500000003</v>
      </c>
      <c r="E18" s="101">
        <f t="shared" si="1"/>
        <v>4.2657751464283109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177</v>
      </c>
      <c r="B19" s="98">
        <v>855.82490700000005</v>
      </c>
      <c r="C19" s="103">
        <f t="shared" si="0"/>
        <v>3.6442936964148305</v>
      </c>
      <c r="D19" s="102">
        <v>791.81583999999998</v>
      </c>
      <c r="E19" s="101">
        <f t="shared" si="1"/>
        <v>3.581658058876712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48</v>
      </c>
      <c r="B20" s="98">
        <v>818.03987700000005</v>
      </c>
      <c r="C20" s="103">
        <f t="shared" si="0"/>
        <v>3.4833965952419552</v>
      </c>
      <c r="D20" s="102">
        <v>825.27834700000005</v>
      </c>
      <c r="E20" s="101">
        <f t="shared" si="1"/>
        <v>3.7330206002812489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74</v>
      </c>
      <c r="B21" s="98">
        <v>628.66330000000005</v>
      </c>
      <c r="C21" s="103">
        <f t="shared" si="0"/>
        <v>2.6769888123358223</v>
      </c>
      <c r="D21" s="102">
        <v>547.94628999999998</v>
      </c>
      <c r="E21" s="101">
        <f t="shared" si="1"/>
        <v>2.4785513831222366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72</v>
      </c>
      <c r="B22" s="98">
        <v>622.13428199999998</v>
      </c>
      <c r="C22" s="103">
        <f t="shared" si="0"/>
        <v>2.6491867947191752</v>
      </c>
      <c r="D22" s="102">
        <v>682.05868299999997</v>
      </c>
      <c r="E22" s="101">
        <f t="shared" si="1"/>
        <v>3.0851883167603549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53</v>
      </c>
      <c r="B23" s="98">
        <v>554.74930199999994</v>
      </c>
      <c r="C23" s="103">
        <f t="shared" si="0"/>
        <v>2.362246492049251</v>
      </c>
      <c r="D23" s="102">
        <v>523.59423800000002</v>
      </c>
      <c r="E23" s="101">
        <f t="shared" si="1"/>
        <v>2.368398593938347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178</v>
      </c>
      <c r="B24" s="98">
        <v>449.70473199999998</v>
      </c>
      <c r="C24" s="103">
        <f t="shared" si="0"/>
        <v>1.9149432397572421</v>
      </c>
      <c r="D24" s="102">
        <v>462.29839399999997</v>
      </c>
      <c r="E24" s="101">
        <f t="shared" si="1"/>
        <v>2.0911362021702686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91</v>
      </c>
      <c r="B26" s="98">
        <f>B8-(SUM(B10:B24))</f>
        <v>5339.7360890000018</v>
      </c>
      <c r="C26" s="103">
        <f>IF(B$8&gt;0,B26/B$8*100,0)</f>
        <v>22.737789482985313</v>
      </c>
      <c r="D26" s="102">
        <f>D8-(SUM(D10:D24))</f>
        <v>5411.7274900000011</v>
      </c>
      <c r="E26" s="101">
        <f>IF(D$8&gt;0,D26/D$8*100,0)</f>
        <v>24.479123045837454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179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2019</v>
      </c>
      <c r="C33" s="6">
        <v>2018</v>
      </c>
      <c r="D33" s="6">
        <v>2017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92</v>
      </c>
      <c r="B34" s="104">
        <v>1924.0874710000001</v>
      </c>
      <c r="C34" s="104">
        <v>1758.6923879999999</v>
      </c>
      <c r="D34" s="104">
        <v>1687.0477860000001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93</v>
      </c>
      <c r="B35" s="104">
        <v>1960.9783210000001</v>
      </c>
      <c r="C35" s="104">
        <v>1611.696807</v>
      </c>
      <c r="D35" s="104">
        <v>1582.678306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94</v>
      </c>
      <c r="B36" s="104">
        <v>1969.9709330000001</v>
      </c>
      <c r="C36" s="104">
        <v>1844.55115</v>
      </c>
      <c r="D36" s="104">
        <v>1858.326055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95</v>
      </c>
      <c r="B37" s="104">
        <v>2001.011221</v>
      </c>
      <c r="C37" s="104">
        <v>1782.3088660000001</v>
      </c>
      <c r="D37" s="104">
        <v>1597.5562849999999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96</v>
      </c>
      <c r="B38" s="104">
        <v>2025.300172</v>
      </c>
      <c r="C38" s="104">
        <v>1767.755259</v>
      </c>
      <c r="D38" s="104">
        <v>1862.559882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97</v>
      </c>
      <c r="B39" s="104">
        <v>1842.5710839999999</v>
      </c>
      <c r="C39" s="104">
        <v>1812.4046949999999</v>
      </c>
      <c r="D39" s="104">
        <v>1747.24254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98</v>
      </c>
      <c r="B40" s="104">
        <v>1892.559062</v>
      </c>
      <c r="C40" s="104">
        <v>1984.2575810000001</v>
      </c>
      <c r="D40" s="104">
        <v>1723.336147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99</v>
      </c>
      <c r="B41" s="104">
        <v>1798.538785</v>
      </c>
      <c r="C41" s="104">
        <v>1909.184962</v>
      </c>
      <c r="D41" s="104">
        <v>1805.4256250000001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100</v>
      </c>
      <c r="B42" s="104">
        <v>2275.6245640000002</v>
      </c>
      <c r="C42" s="104">
        <v>1808.632828</v>
      </c>
      <c r="D42" s="104">
        <v>1687.3330940000001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101</v>
      </c>
      <c r="B43" s="104">
        <v>1970.1958059999999</v>
      </c>
      <c r="C43" s="104">
        <v>2030.2362270000001</v>
      </c>
      <c r="D43" s="104">
        <v>1773.9858469999999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102</v>
      </c>
      <c r="B44" s="104">
        <v>2216.3474849999998</v>
      </c>
      <c r="C44" s="104">
        <v>1992.6726759999999</v>
      </c>
      <c r="D44" s="104">
        <v>1843.798092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103</v>
      </c>
      <c r="B45" s="104">
        <v>1606.786979</v>
      </c>
      <c r="C45" s="104">
        <v>1805.1284680000001</v>
      </c>
      <c r="D45" s="104">
        <v>1609.053541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6" t="s">
        <v>163</v>
      </c>
      <c r="B46" s="84"/>
      <c r="C46" s="84"/>
      <c r="D46" s="85"/>
    </row>
    <row r="47" spans="1:26" x14ac:dyDescent="0.2">
      <c r="A47" s="81"/>
      <c r="B47" s="81">
        <v>2019</v>
      </c>
      <c r="C47" s="81">
        <v>2018</v>
      </c>
      <c r="D47" s="81">
        <v>2017</v>
      </c>
    </row>
    <row r="48" spans="1:26" x14ac:dyDescent="0.2">
      <c r="A48" s="81" t="s">
        <v>92</v>
      </c>
      <c r="B48" s="83">
        <f>IF(B34=0,#N/A,B34)</f>
        <v>1924.0874710000001</v>
      </c>
      <c r="C48" s="83">
        <f t="shared" ref="C48:D48" si="2">IF(C34=0,#N/A,C34)</f>
        <v>1758.6923879999999</v>
      </c>
      <c r="D48" s="83">
        <f t="shared" si="2"/>
        <v>1687.0477860000001</v>
      </c>
    </row>
    <row r="49" spans="1:4" x14ac:dyDescent="0.2">
      <c r="A49" s="82" t="s">
        <v>93</v>
      </c>
      <c r="B49" s="83">
        <f t="shared" ref="B49:D59" si="3">IF(B35=0,#N/A,B35)</f>
        <v>1960.9783210000001</v>
      </c>
      <c r="C49" s="83">
        <f t="shared" si="3"/>
        <v>1611.696807</v>
      </c>
      <c r="D49" s="83">
        <f t="shared" si="3"/>
        <v>1582.678306</v>
      </c>
    </row>
    <row r="50" spans="1:4" x14ac:dyDescent="0.2">
      <c r="A50" s="82" t="s">
        <v>94</v>
      </c>
      <c r="B50" s="83">
        <f t="shared" si="3"/>
        <v>1969.9709330000001</v>
      </c>
      <c r="C50" s="83">
        <f t="shared" si="3"/>
        <v>1844.55115</v>
      </c>
      <c r="D50" s="83">
        <f t="shared" si="3"/>
        <v>1858.326055</v>
      </c>
    </row>
    <row r="51" spans="1:4" x14ac:dyDescent="0.2">
      <c r="A51" s="81" t="s">
        <v>95</v>
      </c>
      <c r="B51" s="83">
        <f t="shared" si="3"/>
        <v>2001.011221</v>
      </c>
      <c r="C51" s="83">
        <f t="shared" si="3"/>
        <v>1782.3088660000001</v>
      </c>
      <c r="D51" s="83">
        <f t="shared" si="3"/>
        <v>1597.5562849999999</v>
      </c>
    </row>
    <row r="52" spans="1:4" x14ac:dyDescent="0.2">
      <c r="A52" s="82" t="s">
        <v>96</v>
      </c>
      <c r="B52" s="83">
        <f t="shared" si="3"/>
        <v>2025.300172</v>
      </c>
      <c r="C52" s="83">
        <f t="shared" si="3"/>
        <v>1767.755259</v>
      </c>
      <c r="D52" s="83">
        <f t="shared" si="3"/>
        <v>1862.559882</v>
      </c>
    </row>
    <row r="53" spans="1:4" x14ac:dyDescent="0.2">
      <c r="A53" s="82" t="s">
        <v>97</v>
      </c>
      <c r="B53" s="83">
        <f t="shared" si="3"/>
        <v>1842.5710839999999</v>
      </c>
      <c r="C53" s="83">
        <f t="shared" si="3"/>
        <v>1812.4046949999999</v>
      </c>
      <c r="D53" s="83">
        <f t="shared" si="3"/>
        <v>1747.24254</v>
      </c>
    </row>
    <row r="54" spans="1:4" x14ac:dyDescent="0.2">
      <c r="A54" s="81" t="s">
        <v>98</v>
      </c>
      <c r="B54" s="83">
        <f t="shared" si="3"/>
        <v>1892.559062</v>
      </c>
      <c r="C54" s="83">
        <f t="shared" si="3"/>
        <v>1984.2575810000001</v>
      </c>
      <c r="D54" s="83">
        <f t="shared" si="3"/>
        <v>1723.336147</v>
      </c>
    </row>
    <row r="55" spans="1:4" x14ac:dyDescent="0.2">
      <c r="A55" s="82" t="s">
        <v>99</v>
      </c>
      <c r="B55" s="83">
        <f t="shared" si="3"/>
        <v>1798.538785</v>
      </c>
      <c r="C55" s="83">
        <f t="shared" si="3"/>
        <v>1909.184962</v>
      </c>
      <c r="D55" s="83">
        <f t="shared" si="3"/>
        <v>1805.4256250000001</v>
      </c>
    </row>
    <row r="56" spans="1:4" x14ac:dyDescent="0.2">
      <c r="A56" s="82" t="s">
        <v>100</v>
      </c>
      <c r="B56" s="83">
        <f t="shared" si="3"/>
        <v>2275.6245640000002</v>
      </c>
      <c r="C56" s="83">
        <f t="shared" si="3"/>
        <v>1808.632828</v>
      </c>
      <c r="D56" s="83">
        <f t="shared" si="3"/>
        <v>1687.3330940000001</v>
      </c>
    </row>
    <row r="57" spans="1:4" x14ac:dyDescent="0.2">
      <c r="A57" s="81" t="s">
        <v>101</v>
      </c>
      <c r="B57" s="83">
        <f t="shared" si="3"/>
        <v>1970.1958059999999</v>
      </c>
      <c r="C57" s="83">
        <f t="shared" si="3"/>
        <v>2030.2362270000001</v>
      </c>
      <c r="D57" s="83">
        <f t="shared" si="3"/>
        <v>1773.9858469999999</v>
      </c>
    </row>
    <row r="58" spans="1:4" x14ac:dyDescent="0.2">
      <c r="A58" s="82" t="s">
        <v>102</v>
      </c>
      <c r="B58" s="83">
        <f t="shared" si="3"/>
        <v>2216.3474849999998</v>
      </c>
      <c r="C58" s="83">
        <f t="shared" si="3"/>
        <v>1992.6726759999999</v>
      </c>
      <c r="D58" s="83">
        <f t="shared" si="3"/>
        <v>1843.798092</v>
      </c>
    </row>
    <row r="59" spans="1:4" x14ac:dyDescent="0.2">
      <c r="A59" s="82" t="s">
        <v>103</v>
      </c>
      <c r="B59" s="83">
        <f t="shared" si="3"/>
        <v>1606.786979</v>
      </c>
      <c r="C59" s="83">
        <f t="shared" si="3"/>
        <v>1805.1284680000001</v>
      </c>
      <c r="D59" s="83">
        <f t="shared" si="3"/>
        <v>1609.053541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4/19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2014-08-27T07:47:10Z</cp:lastPrinted>
  <dcterms:created xsi:type="dcterms:W3CDTF">2012-03-28T07:56:08Z</dcterms:created>
  <dcterms:modified xsi:type="dcterms:W3CDTF">2020-02-24T12:42:56Z</dcterms:modified>
  <cp:category>LIS-Bericht</cp:category>
</cp:coreProperties>
</file>