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280" yWindow="1425" windowWidth="14310" windowHeight="11490"/>
  </bookViews>
  <sheets>
    <sheet name="C_II_1_m1310" sheetId="2" r:id="rId1"/>
    <sheet name="Seite 2 - Impressum" sheetId="3" r:id="rId2"/>
    <sheet name="Seite 3 - Inhalte" sheetId="1" r:id="rId3"/>
    <sheet name="Seite 4 - Inhalte" sheetId="4" r:id="rId4"/>
  </sheets>
  <externalReferences>
    <externalReference r:id="rId5"/>
  </externalReferences>
  <calcPr calcId="145621"/>
</workbook>
</file>

<file path=xl/calcChain.xml><?xml version="1.0" encoding="utf-8"?>
<calcChain xmlns="http://schemas.openxmlformats.org/spreadsheetml/2006/main">
  <c r="B18" i="4" l="1"/>
  <c r="B17" i="4"/>
  <c r="B15" i="4"/>
  <c r="B14" i="4"/>
  <c r="B12" i="4"/>
  <c r="B10" i="4"/>
  <c r="B9" i="4"/>
  <c r="B11" i="4"/>
  <c r="B13" i="4"/>
  <c r="C18" i="4"/>
  <c r="C17" i="4"/>
  <c r="C15" i="4"/>
  <c r="C14" i="4"/>
  <c r="C12" i="4"/>
  <c r="C10" i="4"/>
  <c r="C9" i="4"/>
  <c r="B32" i="4"/>
  <c r="B29" i="4"/>
  <c r="C32" i="4"/>
  <c r="C29" i="4"/>
  <c r="D32" i="4"/>
  <c r="F32" i="4"/>
  <c r="D29" i="4"/>
  <c r="D18" i="4"/>
  <c r="F18" i="4"/>
  <c r="D17" i="4"/>
  <c r="D15" i="4"/>
  <c r="E15" i="4"/>
  <c r="D14" i="4"/>
  <c r="D12" i="4"/>
  <c r="E12" i="4"/>
  <c r="D10" i="4"/>
  <c r="D9" i="4"/>
  <c r="F9" i="4"/>
  <c r="B18" i="1"/>
  <c r="B17" i="1"/>
  <c r="B15" i="1"/>
  <c r="B14" i="1"/>
  <c r="B16" i="1"/>
  <c r="B19" i="1"/>
  <c r="B12" i="1"/>
  <c r="B10" i="1"/>
  <c r="B9" i="1"/>
  <c r="D9" i="1"/>
  <c r="D31" i="4"/>
  <c r="C31" i="4"/>
  <c r="B31" i="4"/>
  <c r="G20" i="1"/>
  <c r="F20" i="1"/>
  <c r="E20" i="1"/>
  <c r="D20" i="1"/>
  <c r="G19" i="1"/>
  <c r="F19" i="1"/>
  <c r="E19" i="1"/>
  <c r="D19" i="1"/>
  <c r="G18" i="1"/>
  <c r="F18" i="1"/>
  <c r="E18" i="1"/>
  <c r="D18" i="1"/>
  <c r="G17" i="1"/>
  <c r="F17" i="1"/>
  <c r="E17" i="1"/>
  <c r="D17" i="1"/>
  <c r="G16" i="1"/>
  <c r="F16" i="1"/>
  <c r="E16" i="1"/>
  <c r="D16" i="1"/>
  <c r="G15" i="1"/>
  <c r="F15" i="1"/>
  <c r="E15" i="1"/>
  <c r="D15" i="1"/>
  <c r="G14" i="1"/>
  <c r="F14" i="1"/>
  <c r="E14" i="1"/>
  <c r="D14" i="1"/>
  <c r="G13" i="1"/>
  <c r="F13" i="1"/>
  <c r="E13" i="1"/>
  <c r="D13" i="1"/>
  <c r="G12" i="1"/>
  <c r="F12" i="1"/>
  <c r="E12" i="1"/>
  <c r="D12" i="1"/>
  <c r="G11" i="1"/>
  <c r="F11" i="1"/>
  <c r="E11" i="1"/>
  <c r="D11" i="1"/>
  <c r="G10" i="1"/>
  <c r="F10" i="1"/>
  <c r="E10" i="1"/>
  <c r="D10" i="1"/>
  <c r="G9" i="1"/>
  <c r="I9" i="1"/>
  <c r="F9" i="1"/>
  <c r="E9" i="1"/>
  <c r="F31" i="4"/>
  <c r="C16" i="4"/>
  <c r="E10" i="4"/>
  <c r="E9" i="4"/>
  <c r="E18" i="4"/>
  <c r="I13" i="1"/>
  <c r="H19" i="1"/>
  <c r="I17" i="1"/>
  <c r="H16" i="1"/>
  <c r="H15" i="1"/>
  <c r="I14" i="1"/>
  <c r="H13" i="1"/>
  <c r="I12" i="1"/>
  <c r="H12" i="1"/>
  <c r="H11" i="1"/>
  <c r="I10" i="1"/>
  <c r="H17" i="1"/>
  <c r="H18" i="1"/>
  <c r="I11" i="1"/>
  <c r="B11" i="1"/>
  <c r="B13" i="1"/>
  <c r="F10" i="4"/>
  <c r="F12" i="4"/>
  <c r="E31" i="4"/>
  <c r="H9" i="1"/>
  <c r="I15" i="1"/>
  <c r="I19" i="1"/>
  <c r="H10" i="1"/>
  <c r="H14" i="1"/>
  <c r="I16" i="1"/>
  <c r="I18" i="1"/>
  <c r="H20" i="1"/>
  <c r="I20" i="1"/>
  <c r="B16" i="4"/>
  <c r="B19" i="4"/>
  <c r="B20" i="4"/>
  <c r="E14" i="4"/>
  <c r="C19" i="4"/>
  <c r="F17" i="4"/>
  <c r="F15" i="4"/>
  <c r="C11" i="4"/>
  <c r="C13" i="4"/>
  <c r="C20" i="4"/>
  <c r="E29" i="4"/>
  <c r="E32" i="4"/>
  <c r="F29" i="4"/>
  <c r="E17" i="4"/>
  <c r="D16" i="4"/>
  <c r="F16" i="4"/>
  <c r="F14" i="4"/>
  <c r="E16" i="4"/>
  <c r="D19" i="4"/>
  <c r="D11" i="4"/>
  <c r="B20" i="1"/>
  <c r="D13" i="4"/>
  <c r="F11" i="4"/>
  <c r="E11" i="4"/>
  <c r="D20" i="4"/>
  <c r="E19" i="4"/>
  <c r="F19" i="4"/>
  <c r="F20" i="4"/>
  <c r="E20" i="4"/>
  <c r="E13" i="4"/>
  <c r="F13" i="4"/>
</calcChain>
</file>

<file path=xl/sharedStrings.xml><?xml version="1.0" encoding="utf-8"?>
<sst xmlns="http://schemas.openxmlformats.org/spreadsheetml/2006/main" count="131" uniqueCount="110">
  <si>
    <t>1. Endgültige Getreideernte</t>
  </si>
  <si>
    <t>Ertrag</t>
  </si>
  <si>
    <t>Fruchtart</t>
  </si>
  <si>
    <t>%</t>
  </si>
  <si>
    <t xml:space="preserve"> Getreide insgesamt</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</si>
  <si>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</si>
  <si>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</si>
  <si>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</si>
  <si>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</si>
  <si>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</si>
  <si>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</si>
  <si>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</si>
  <si>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</si>
  <si>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</si>
  <si>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</si>
  <si>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</si>
  <si>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0431/6895-9310</t>
  </si>
  <si>
    <t>E-Mail:</t>
  </si>
  <si>
    <t xml:space="preserve">E-Mail: </t>
  </si>
  <si>
    <t>info@statistik-nord.de</t>
  </si>
  <si>
    <t xml:space="preserve">Auskünfte: </t>
  </si>
  <si>
    <t xml:space="preserve">040 42831-1766 </t>
  </si>
  <si>
    <t>0431 6895-9393</t>
  </si>
  <si>
    <t>www.statistik-nord.de</t>
  </si>
  <si>
    <t>Auszugsweise Vervielfältigung und Verbreitung mit Quellenangabe gestattet.</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</si>
  <si>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</si>
  <si>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</si>
  <si>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</si>
  <si>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</si>
  <si>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</si>
  <si>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</si>
  <si>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</si>
  <si>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</si>
  <si>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Erntemenge</t>
  </si>
  <si>
    <t>Hafer u. Sommermenggetreide</t>
  </si>
  <si>
    <t>2. Endgültige Winterrapsernte</t>
  </si>
  <si>
    <t>Ertrag in dt/ ha</t>
  </si>
  <si>
    <t>Durch-schnitt 2007 - 2012</t>
  </si>
  <si>
    <t>STATISTISCHE BERICHTE</t>
  </si>
  <si>
    <t>und Grünland in Schleswig-Holstein</t>
  </si>
  <si>
    <t>Kennziffer: C II 1 - m 10/13 SH</t>
  </si>
  <si>
    <t xml:space="preserve">Telefon: </t>
  </si>
  <si>
    <t>ernte@statistik-nord.de</t>
  </si>
  <si>
    <t>Auskunftsdienst:</t>
  </si>
  <si>
    <t>Internet:</t>
  </si>
  <si>
    <t>Zeichenerklärung:</t>
  </si>
  <si>
    <t>×</t>
  </si>
  <si>
    <t>Differenzen zwischen der Gesamtzahl und der Summe der Teilzahlen entstehen durch unabhängige Rundungen.</t>
  </si>
  <si>
    <t>Allen Rechnungen liegen ungerundete Zahlen zugrunde.</t>
  </si>
  <si>
    <t>Durchschnitt 2007 bis 2012</t>
  </si>
  <si>
    <t>Veränderung 2013 gegüber</t>
  </si>
  <si>
    <t>Winterraps</t>
  </si>
  <si>
    <t>Winterweizen</t>
  </si>
  <si>
    <t>Sommerweizen</t>
  </si>
  <si>
    <t>Wintergerste</t>
  </si>
  <si>
    <t>Sommergerste</t>
  </si>
  <si>
    <t>Zur besseren Einschätzung der Qualität der repräsentativen Erhebung über die Bodennutzung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t>
  </si>
  <si>
    <t>A</t>
  </si>
  <si>
    <t>B</t>
  </si>
  <si>
    <t>C</t>
  </si>
  <si>
    <t>Relativer Standartfehler in Prozent</t>
  </si>
  <si>
    <t>D</t>
  </si>
  <si>
    <t>E</t>
  </si>
  <si>
    <t xml:space="preserve"> bis unter 2</t>
  </si>
  <si>
    <t xml:space="preserve"> 2 bis unter 5</t>
  </si>
  <si>
    <t xml:space="preserve"> 5 bis unter 10</t>
  </si>
  <si>
    <t xml:space="preserve"> 10 bis unter 15</t>
  </si>
  <si>
    <t xml:space="preserve"> 15 und mehr</t>
  </si>
  <si>
    <t>Qualitätskennzeichen:</t>
  </si>
  <si>
    <t xml:space="preserve">A  </t>
  </si>
  <si>
    <t>Qualitätskennzeichenzeichen</t>
  </si>
  <si>
    <t>dt/ha</t>
  </si>
  <si>
    <r>
      <t>Anbaufläche</t>
    </r>
    <r>
      <rPr>
        <vertAlign val="superscript"/>
        <sz val="9"/>
        <rFont val="Arial"/>
        <family val="2"/>
      </rPr>
      <t>1</t>
    </r>
  </si>
  <si>
    <r>
      <t>Qualitäts-kenn-zeichen</t>
    </r>
    <r>
      <rPr>
        <vertAlign val="superscript"/>
        <sz val="9"/>
        <color indexed="8"/>
        <rFont val="Arial"/>
        <family val="2"/>
      </rPr>
      <t>2</t>
    </r>
  </si>
  <si>
    <t>in 1 000 ha</t>
  </si>
  <si>
    <t>in 1 000 t</t>
  </si>
  <si>
    <t>Endgültige Anbaufläche in 1 000 ha</t>
  </si>
  <si>
    <t>Erntemenge in 1 000 t</t>
  </si>
  <si>
    <t>Ernteberichterstattung über Feldfrüchte</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</si>
  <si>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</si>
  <si>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Endgültiges Ergebnis der Bodennutzungshaupterhebung 2013</t>
    </r>
  </si>
  <si>
    <r>
      <rPr>
        <vertAlign val="superscript"/>
        <sz val="8"/>
        <rFont val="Arial"/>
        <family val="2"/>
      </rPr>
      <t>2</t>
    </r>
    <r>
      <rPr>
        <sz val="8"/>
        <rFont val="Arial"/>
        <family val="2"/>
      </rPr>
      <t xml:space="preserve">  Erläuterungen zu den Qualitätskennzeichen A - E siehe "Qualitätskennzeichen"</t>
    </r>
  </si>
  <si>
    <r>
      <rPr>
        <b/>
        <sz val="8"/>
        <rFont val="Arial"/>
        <family val="2"/>
      </rPr>
      <t xml:space="preserve">Hinweis: </t>
    </r>
    <r>
      <rPr>
        <sz val="8"/>
        <rFont val="Arial"/>
        <family val="2"/>
      </rPr>
      <t xml:space="preserve"> Bundeszahlen veröffentlicht das Statistische Bundesamt in seiner Fachserie 3 „Land- und Forstwirtschaft, Fischerei“, 
                 Reihe 3.2.1 Wachstum und Ernte „Feldfrüchte“</t>
    </r>
  </si>
  <si>
    <t>Verän-
derung 
gegen-
über 
2012</t>
  </si>
  <si>
    <t>Durch-
schnitt 
2007 
bis 
2012</t>
  </si>
  <si>
    <t>Veränderungen 
2013 
gegenüber</t>
  </si>
  <si>
    <r>
      <rPr>
        <sz val="10"/>
        <rFont val="Arial"/>
        <family val="2"/>
      </rPr>
      <t xml:space="preserve">Noch: </t>
    </r>
    <r>
      <rPr>
        <b/>
        <sz val="10"/>
        <rFont val="Arial"/>
        <family val="2"/>
      </rPr>
      <t>1. Endgültige Getreideernte</t>
    </r>
  </si>
  <si>
    <t>Veränderung 2013
 gegenüber</t>
  </si>
  <si>
    <t>Getreide insgesamt</t>
  </si>
  <si>
    <t>Futtergetreidearten zusammen</t>
  </si>
  <si>
    <t>Gerste zusammen</t>
  </si>
  <si>
    <t>Brotgetreidearten zusammen</t>
  </si>
  <si>
    <t>Weizen zusammen</t>
  </si>
  <si>
    <t>Triticale</t>
  </si>
  <si>
    <t>Roggen</t>
  </si>
  <si>
    <r>
      <t>Qualitätskennzeichen für die 
  Anbauflächen</t>
    </r>
    <r>
      <rPr>
        <vertAlign val="superscript"/>
        <sz val="9"/>
        <rFont val="Arial"/>
        <family val="2"/>
      </rPr>
      <t>1</t>
    </r>
  </si>
  <si>
    <t xml:space="preserve">      Winterweizen</t>
  </si>
  <si>
    <t xml:space="preserve">      Sommerweizen</t>
  </si>
  <si>
    <t xml:space="preserve">      Wintergerste</t>
  </si>
  <si>
    <t xml:space="preserve">      Sommergerste</t>
  </si>
  <si>
    <t xml:space="preserve">    Gerste zusammen</t>
  </si>
  <si>
    <t xml:space="preserve">    Weizen zusammen</t>
  </si>
  <si>
    <t xml:space="preserve">    Roggen</t>
  </si>
  <si>
    <t xml:space="preserve">    Hafer u. Sommermenggetreide</t>
  </si>
  <si>
    <t xml:space="preserve">    Triticale</t>
  </si>
  <si>
    <t xml:space="preserve">  Futtergetreidearten zusammen</t>
  </si>
  <si>
    <t xml:space="preserve">  Brotgetreidearten zusammen</t>
  </si>
  <si>
    <t>© Statistisches Amt für Hamburg und Schleswig-Holstein, Hamburg 2014</t>
  </si>
  <si>
    <r>
      <rPr>
        <vertAlign val="superscript"/>
        <sz val="8"/>
        <rFont val="Arial"/>
        <family val="2"/>
      </rPr>
      <t xml:space="preserve">1 </t>
    </r>
    <r>
      <rPr>
        <sz val="8"/>
        <rFont val="Arial"/>
        <family val="2"/>
      </rPr>
      <t xml:space="preserve"> Erläuterungen zu den Qualitätskennzeichen A - E siehe "Qualitätskennzeichen"</t>
    </r>
  </si>
  <si>
    <t>Herausgegeben am: 31. März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</si>
</sst>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0.0&quot;  &quot;;\-###\ ###\ ##0.0&quot;  &quot;;&quot;-  &quot;"/>
    <numFmt numFmtId="166" formatCode="###\ ###\ ##0&quot;  &quot;;\-###\ ###\ ##0&quot;  &quot;;&quot;-  &quot;"/>
    <numFmt numFmtId="167" formatCode="###\ ###\ ##0&quot;  &quot;;\-###\ ###\ ##0&quot;  &quot;;&quot;- &quot;"/>
  </numFmts>
  <fonts count="32" x14ac:knownFonts="1">
    <font>
      <sz val="10"/>
      <name val="MS Sans Serif"/>
    </font>
    <font>
      <sz val="10"/>
      <name val="Arial"/>
      <family val="2"/>
    </font>
    <font>
      <sz val="9"/>
      <name val="Arial"/>
      <family val="2"/>
    </font>
    <font>
      <sz val="11"/>
      <name val="Arial"/>
      <family val="2"/>
    </font>
    <font>
      <b/>
      <sz val="13"/>
      <name val="Arial"/>
      <family val="2"/>
    </font>
    <font>
      <sz val="11"/>
      <name val="MS Sans Serif"/>
      <family val="2"/>
    </font>
    <font>
      <b/>
      <sz val="12"/>
      <name val="Arial"/>
      <family val="2"/>
    </font>
    <font>
      <b/>
      <sz val="10"/>
      <name val="Arial"/>
      <family val="2"/>
    </font>
    <font>
      <sz val="12"/>
      <name val="Arial"/>
      <family val="2"/>
    </font>
    <font>
      <sz val="10"/>
      <color indexed="8"/>
      <name val="MS Sans Serif"/>
      <family val="2"/>
    </font>
    <font>
      <b/>
      <i/>
      <sz val="11"/>
      <name val="Arial"/>
      <family val="2"/>
    </font>
    <font>
      <b/>
      <sz val="11"/>
      <name val="MS Sans Serif"/>
      <family val="2"/>
    </font>
    <font>
      <b/>
      <sz val="9"/>
      <name val="Arial"/>
      <family val="2"/>
    </font>
    <font>
      <sz val="9"/>
      <name val="MS Sans Serif"/>
      <family val="2"/>
    </font>
    <font>
      <sz val="9"/>
      <color indexed="8"/>
      <name val="Arial"/>
      <family val="2"/>
    </font>
    <font>
      <b/>
      <sz val="9"/>
      <name val="MS Sans Serif"/>
      <family val="2"/>
    </font>
    <font>
      <sz val="8"/>
      <name val="Arial"/>
      <family val="2"/>
    </font>
    <font>
      <vertAlign val="superscript"/>
      <sz val="9"/>
      <name val="Arial"/>
      <family val="2"/>
    </font>
    <font>
      <vertAlign val="superscript"/>
      <sz val="8"/>
      <name val="Arial"/>
      <family val="2"/>
    </font>
    <font>
      <vertAlign val="superscript"/>
      <sz val="9"/>
      <color indexed="8"/>
      <name val="Arial"/>
      <family val="2"/>
    </font>
    <font>
      <sz val="12"/>
      <color theme="1"/>
      <name val="Arial"/>
      <family val="2"/>
    </font>
    <font>
      <b/>
      <sz val="12"/>
      <color theme="1"/>
      <name val="Arial"/>
      <family val="2"/>
    </font>
    <font>
      <u/>
      <sz val="10"/>
      <color theme="10"/>
      <name val="MS Sans Serif"/>
      <family val="2"/>
    </font>
    <font>
      <sz val="10"/>
      <color theme="1"/>
      <name val="Arial"/>
      <family val="2"/>
    </font>
    <font>
      <b/>
      <sz val="10"/>
      <color theme="1"/>
      <name val="Arial"/>
      <family val="2"/>
    </font>
    <font>
      <sz val="16"/>
      <color theme="1"/>
      <name val="Arial"/>
      <family val="2"/>
    </font>
    <font>
      <sz val="18"/>
      <color theme="1"/>
      <name val="Arial"/>
      <family val="2"/>
    </font>
    <font>
      <b/>
      <sz val="10"/>
      <color rgb="FF000000"/>
      <name val="Arial"/>
      <family val="2"/>
    </font>
    <font>
      <sz val="10"/>
      <color rgb="FF000000"/>
      <name val="Arial"/>
      <family val="2"/>
    </font>
    <font>
      <sz val="28"/>
      <color theme="1"/>
      <name val="Arial"/>
      <family val="2"/>
    </font>
    <font>
      <sz val="28"/>
      <color indexed="8"/>
      <name val="MS Sans Serif"/>
      <family val="2"/>
    </font>
    <font>
      <b/>
      <sz val="8"/>
      <name val="Arial"/>
      <family val="2"/>
    </font>
  </fonts>
  <fills count="3">
    <fill>
      <patternFill patternType="none"/>
    </fill>
    <fill>
      <patternFill patternType="gray125"/>
    </fill>
    <fill>
      <patternFill patternType="solid">
        <fgColor rgb="FFD9D9D9"/>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1E4B7D"/>
      </left>
      <right style="thin">
        <color rgb="FF1E4B7D"/>
      </right>
      <top style="thin">
        <color rgb="FF1E4B7D"/>
      </top>
      <bottom style="thin">
        <color rgb="FF1E4B7D"/>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diagonal/>
    </border>
    <border>
      <left/>
      <right/>
      <top/>
      <bottom style="thin">
        <color rgb="FF1E4B7D"/>
      </bottom>
      <diagonal/>
    </border>
    <border>
      <left style="thin">
        <color rgb="FF1E4B7D"/>
      </left>
      <right/>
      <top/>
      <bottom style="thin">
        <color rgb="FF1E4B7D"/>
      </bottom>
      <diagonal/>
    </border>
    <border>
      <left style="thin">
        <color rgb="FF1E4B7D"/>
      </left>
      <right/>
      <top style="thin">
        <color rgb="FF1E4B7D"/>
      </top>
      <bottom style="thin">
        <color rgb="FF1E4B7D"/>
      </bottom>
      <diagonal/>
    </border>
    <border>
      <left style="thin">
        <color indexed="64"/>
      </left>
      <right/>
      <top style="thin">
        <color rgb="FF1E4B7D"/>
      </top>
      <bottom/>
      <diagonal/>
    </border>
    <border>
      <left/>
      <right style="thin">
        <color indexed="64"/>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s>
  <cellStyleXfs count="5">
    <xf numFmtId="0" fontId="0" fillId="0" borderId="0"/>
    <xf numFmtId="0" fontId="22" fillId="0" borderId="0" applyNumberFormat="0" applyFill="0" applyBorder="0" applyAlignment="0" applyProtection="0"/>
    <xf numFmtId="0" fontId="9" fillId="0" borderId="0"/>
    <xf numFmtId="0" fontId="23" fillId="0" borderId="0"/>
    <xf numFmtId="0" fontId="9" fillId="0" borderId="0"/>
  </cellStyleXfs>
  <cellXfs count="162">
    <xf numFmtId="0" fontId="0" fillId="0" borderId="0" xfId="0"/>
    <xf numFmtId="0" fontId="1" fillId="0" borderId="0" xfId="0" applyFont="1"/>
    <xf numFmtId="0" fontId="1" fillId="0" borderId="0" xfId="0" applyFont="1" applyBorder="1"/>
    <xf numFmtId="0" fontId="3" fillId="0" borderId="0" xfId="0" applyFont="1" applyAlignment="1">
      <alignment horizontal="centerContinuous"/>
    </xf>
    <xf numFmtId="0" fontId="2" fillId="0" borderId="0" xfId="0" applyFont="1" applyAlignment="1">
      <alignment horizontal="left"/>
    </xf>
    <xf numFmtId="0" fontId="3" fillId="0" borderId="0" xfId="0" applyFont="1" applyBorder="1"/>
    <xf numFmtId="0" fontId="0" fillId="0" borderId="0" xfId="0" applyBorder="1"/>
    <xf numFmtId="0" fontId="9" fillId="0" borderId="0" xfId="2"/>
    <xf numFmtId="0" fontId="23" fillId="0" borderId="0" xfId="2" applyFont="1"/>
    <xf numFmtId="0" fontId="9" fillId="0" borderId="0" xfId="2" applyAlignment="1">
      <alignment horizontal="left" wrapText="1"/>
    </xf>
    <xf numFmtId="0" fontId="23" fillId="0" borderId="0" xfId="2" applyFont="1" applyAlignment="1">
      <alignment horizontal="left" vertical="top"/>
    </xf>
    <xf numFmtId="0" fontId="23" fillId="0" borderId="0" xfId="2" applyFont="1" applyAlignment="1">
      <alignment horizontal="left"/>
    </xf>
    <xf numFmtId="0" fontId="22" fillId="0" borderId="0" xfId="1" applyAlignment="1">
      <alignment horizontal="left"/>
    </xf>
    <xf numFmtId="0" fontId="1" fillId="0" borderId="0" xfId="4" quotePrefix="1" applyFont="1" applyAlignment="1">
      <alignment horizontal="left"/>
    </xf>
    <xf numFmtId="0" fontId="1" fillId="0" borderId="0" xfId="4" applyFont="1"/>
    <xf numFmtId="0" fontId="1" fillId="0" borderId="0" xfId="4" applyFont="1" applyAlignment="1">
      <alignment horizontal="left"/>
    </xf>
    <xf numFmtId="0" fontId="1" fillId="0" borderId="0" xfId="2" applyFont="1" applyAlignment="1">
      <alignment horizontal="left"/>
    </xf>
    <xf numFmtId="0" fontId="7" fillId="0" borderId="0" xfId="0" applyFont="1"/>
    <xf numFmtId="0" fontId="5" fillId="0" borderId="0" xfId="0" applyFont="1"/>
    <xf numFmtId="0" fontId="10" fillId="0" borderId="0" xfId="0" applyFont="1" applyAlignment="1"/>
    <xf numFmtId="0" fontId="3" fillId="0" borderId="0" xfId="0" applyFont="1" applyAlignment="1"/>
    <xf numFmtId="0" fontId="5" fillId="0" borderId="0" xfId="0" applyFont="1" applyAlignment="1"/>
    <xf numFmtId="0" fontId="3" fillId="0" borderId="0" xfId="0" applyFont="1"/>
    <xf numFmtId="0" fontId="10" fillId="0" borderId="0" xfId="0" applyFont="1" applyAlignment="1">
      <alignment horizontal="right"/>
    </xf>
    <xf numFmtId="0" fontId="5" fillId="0" borderId="0" xfId="0" applyFont="1" applyFill="1"/>
    <xf numFmtId="0" fontId="11" fillId="0" borderId="0" xfId="0" applyFont="1"/>
    <xf numFmtId="0" fontId="11" fillId="0" borderId="0" xfId="0" applyFont="1" applyAlignment="1">
      <alignment horizontal="center"/>
    </xf>
    <xf numFmtId="0" fontId="3" fillId="0" borderId="0" xfId="0" applyFont="1" applyBorder="1" applyAlignment="1">
      <alignment horizontal="centerContinuous" vertical="center"/>
    </xf>
    <xf numFmtId="0" fontId="5" fillId="0" borderId="0" xfId="0" applyFont="1" applyAlignment="1">
      <alignment horizontal="center" vertical="center"/>
    </xf>
    <xf numFmtId="0" fontId="1" fillId="0" borderId="0" xfId="0" applyFont="1" applyBorder="1" applyAlignment="1">
      <alignment horizontal="right"/>
    </xf>
    <xf numFmtId="0" fontId="13" fillId="0" borderId="0" xfId="0" applyFont="1"/>
    <xf numFmtId="0" fontId="2" fillId="0" borderId="0" xfId="0" applyFont="1"/>
    <xf numFmtId="0" fontId="2" fillId="0" borderId="0" xfId="0" applyFont="1" applyBorder="1"/>
    <xf numFmtId="0" fontId="13" fillId="0" borderId="0" xfId="0" applyFont="1" applyFill="1"/>
    <xf numFmtId="164" fontId="2" fillId="0" borderId="0" xfId="0" applyNumberFormat="1" applyFont="1" applyBorder="1" applyAlignment="1">
      <alignment vertical="center"/>
    </xf>
    <xf numFmtId="0" fontId="15" fillId="0" borderId="0" xfId="0" applyFont="1"/>
    <xf numFmtId="0" fontId="12" fillId="0" borderId="0" xfId="0" applyFont="1" applyAlignment="1">
      <alignment horizontal="center"/>
    </xf>
    <xf numFmtId="164" fontId="2" fillId="0" borderId="0" xfId="0" applyNumberFormat="1" applyFont="1" applyBorder="1"/>
    <xf numFmtId="0" fontId="7" fillId="0" borderId="0" xfId="0" applyFont="1" applyAlignment="1">
      <alignment horizontal="centerContinuous"/>
    </xf>
    <xf numFmtId="0" fontId="9" fillId="0" borderId="0" xfId="2" applyAlignment="1">
      <alignment horizontal="left" vertical="top" wrapText="1"/>
    </xf>
    <xf numFmtId="0" fontId="23" fillId="0" borderId="0" xfId="2" applyFont="1" applyAlignment="1">
      <alignment horizontal="left" wrapText="1"/>
    </xf>
    <xf numFmtId="0" fontId="9" fillId="0" borderId="0" xfId="2" applyFont="1"/>
    <xf numFmtId="0" fontId="9" fillId="0" borderId="0" xfId="2" applyAlignment="1">
      <alignment vertical="top"/>
    </xf>
    <xf numFmtId="0" fontId="7" fillId="0" borderId="0" xfId="4" applyFont="1" applyAlignment="1">
      <alignment horizontal="left"/>
    </xf>
    <xf numFmtId="0" fontId="7" fillId="0" borderId="0" xfId="0" applyFont="1" applyAlignment="1">
      <alignment horizontal="center"/>
    </xf>
    <xf numFmtId="0" fontId="2" fillId="2" borderId="8" xfId="0" applyFont="1" applyFill="1" applyBorder="1" applyAlignment="1">
      <alignment horizontal="center" vertical="center" wrapText="1"/>
    </xf>
    <xf numFmtId="0" fontId="2" fillId="0" borderId="11" xfId="0" applyFont="1" applyBorder="1" applyAlignment="1">
      <alignment vertical="center" wrapText="1"/>
    </xf>
    <xf numFmtId="0" fontId="2" fillId="2" borderId="8" xfId="0" applyFont="1" applyFill="1" applyBorder="1" applyAlignment="1">
      <alignment horizontal="center" vertical="center"/>
    </xf>
    <xf numFmtId="0" fontId="0" fillId="0" borderId="12" xfId="0" applyBorder="1"/>
    <xf numFmtId="166" fontId="0" fillId="0" borderId="0" xfId="0" applyNumberFormat="1"/>
    <xf numFmtId="0" fontId="2" fillId="0" borderId="9" xfId="0" applyFont="1" applyBorder="1" applyAlignment="1"/>
    <xf numFmtId="165" fontId="2" fillId="0" borderId="0" xfId="0" applyNumberFormat="1" applyFont="1" applyBorder="1" applyAlignment="1"/>
    <xf numFmtId="0" fontId="12" fillId="0" borderId="9" xfId="0" applyFont="1" applyBorder="1" applyAlignment="1"/>
    <xf numFmtId="0" fontId="12" fillId="0" borderId="9" xfId="0" applyFont="1" applyBorder="1" applyAlignment="1">
      <alignment wrapText="1"/>
    </xf>
    <xf numFmtId="165" fontId="2" fillId="0" borderId="0" xfId="0" applyNumberFormat="1" applyFont="1" applyFill="1" applyBorder="1" applyAlignment="1"/>
    <xf numFmtId="0" fontId="12" fillId="0" borderId="10" xfId="0" applyFont="1" applyBorder="1" applyAlignment="1"/>
    <xf numFmtId="165" fontId="12" fillId="0" borderId="13" xfId="0" applyNumberFormat="1" applyFont="1" applyBorder="1" applyAlignment="1"/>
    <xf numFmtId="166" fontId="2" fillId="0" borderId="0" xfId="0" applyNumberFormat="1" applyFont="1" applyBorder="1" applyAlignment="1"/>
    <xf numFmtId="166" fontId="12" fillId="0" borderId="0" xfId="0" applyNumberFormat="1" applyFont="1" applyBorder="1" applyAlignment="1"/>
    <xf numFmtId="166" fontId="12" fillId="0" borderId="13" xfId="0" applyNumberFormat="1" applyFont="1" applyBorder="1" applyAlignment="1"/>
    <xf numFmtId="166" fontId="2" fillId="0" borderId="0" xfId="0" applyNumberFormat="1" applyFont="1" applyFill="1" applyBorder="1" applyAlignment="1"/>
    <xf numFmtId="0" fontId="3" fillId="0" borderId="11" xfId="0" applyFont="1" applyBorder="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horizontal="centerContinuous"/>
    </xf>
    <xf numFmtId="0" fontId="2" fillId="2" borderId="8" xfId="0" applyFont="1" applyFill="1" applyBorder="1" applyAlignment="1">
      <alignment horizontal="centerContinuous" vertical="center"/>
    </xf>
    <xf numFmtId="0" fontId="2" fillId="0" borderId="12" xfId="0" applyFont="1" applyBorder="1"/>
    <xf numFmtId="0" fontId="2" fillId="0" borderId="9" xfId="0" applyFont="1" applyBorder="1" applyAlignment="1">
      <alignment horizontal="left" indent="2"/>
    </xf>
    <xf numFmtId="0" fontId="2" fillId="0" borderId="9" xfId="0" applyFont="1" applyBorder="1" applyAlignment="1">
      <alignment horizontal="left" indent="3"/>
    </xf>
    <xf numFmtId="0" fontId="12" fillId="0" borderId="9" xfId="0" applyFont="1" applyBorder="1" applyAlignment="1">
      <alignment horizontal="left" indent="2"/>
    </xf>
    <xf numFmtId="0" fontId="24" fillId="0" borderId="0" xfId="2" applyFont="1" applyAlignment="1">
      <alignment horizontal="left"/>
    </xf>
    <xf numFmtId="165" fontId="2" fillId="0" borderId="0" xfId="0" applyNumberFormat="1" applyFont="1" applyBorder="1" applyAlignment="1">
      <alignment horizontal="right"/>
    </xf>
    <xf numFmtId="49" fontId="2" fillId="0" borderId="0" xfId="0" applyNumberFormat="1" applyFont="1" applyBorder="1" applyAlignment="1">
      <alignment horizontal="center"/>
    </xf>
    <xf numFmtId="0" fontId="2" fillId="2" borderId="15"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15" xfId="0" applyFont="1" applyFill="1" applyBorder="1" applyAlignment="1">
      <alignment horizontal="centerContinuous" vertical="center"/>
    </xf>
    <xf numFmtId="0" fontId="23" fillId="0" borderId="0" xfId="3" applyBorder="1"/>
    <xf numFmtId="0" fontId="8" fillId="0" borderId="0" xfId="3" applyFont="1" applyBorder="1"/>
    <xf numFmtId="0" fontId="20" fillId="0" borderId="0" xfId="3" applyFont="1" applyBorder="1"/>
    <xf numFmtId="0" fontId="8" fillId="0" borderId="0" xfId="3" applyFont="1" applyBorder="1" applyAlignment="1">
      <alignment horizontal="right"/>
    </xf>
    <xf numFmtId="0" fontId="1" fillId="0" borderId="0" xfId="3" applyFont="1" applyBorder="1"/>
    <xf numFmtId="0" fontId="4" fillId="0" borderId="0" xfId="3" applyFont="1" applyBorder="1" applyAlignment="1">
      <alignment horizontal="center"/>
    </xf>
    <xf numFmtId="0" fontId="20" fillId="0" borderId="0" xfId="3" applyFont="1" applyBorder="1" applyAlignment="1">
      <alignment horizontal="right"/>
    </xf>
    <xf numFmtId="0" fontId="23" fillId="0" borderId="0" xfId="2" applyFont="1" applyAlignment="1">
      <alignment horizontal="left" vertical="top" wrapText="1"/>
    </xf>
    <xf numFmtId="0" fontId="9" fillId="0" borderId="0" xfId="2" applyAlignment="1">
      <alignment horizontal="left" vertical="top" wrapText="1"/>
    </xf>
    <xf numFmtId="165" fontId="12" fillId="0" borderId="14" xfId="0" applyNumberFormat="1" applyFont="1" applyBorder="1" applyAlignment="1">
      <alignment horizontal="right"/>
    </xf>
    <xf numFmtId="49" fontId="12" fillId="0" borderId="13" xfId="0" applyNumberFormat="1" applyFont="1" applyBorder="1" applyAlignment="1">
      <alignment horizontal="center"/>
    </xf>
    <xf numFmtId="165" fontId="2" fillId="0" borderId="0" xfId="0" applyNumberFormat="1" applyFont="1" applyBorder="1" applyAlignment="1" applyProtection="1">
      <alignment horizontal="right"/>
    </xf>
    <xf numFmtId="166" fontId="2" fillId="0" borderId="0" xfId="0" applyNumberFormat="1" applyFont="1" applyBorder="1" applyAlignment="1">
      <alignment horizontal="right"/>
    </xf>
    <xf numFmtId="165" fontId="2" fillId="0" borderId="13" xfId="0" applyNumberFormat="1" applyFont="1" applyBorder="1" applyAlignment="1"/>
    <xf numFmtId="166" fontId="2" fillId="0" borderId="13" xfId="0" applyNumberFormat="1" applyFont="1" applyBorder="1" applyAlignment="1">
      <alignment horizontal="right"/>
    </xf>
    <xf numFmtId="0" fontId="2" fillId="0" borderId="9" xfId="0" applyFont="1" applyBorder="1" applyAlignment="1">
      <alignment horizontal="center"/>
    </xf>
    <xf numFmtId="0" fontId="2" fillId="0" borderId="0" xfId="0" applyFont="1" applyBorder="1" applyAlignment="1">
      <alignment horizontal="center"/>
    </xf>
    <xf numFmtId="0" fontId="12" fillId="0" borderId="9" xfId="0" applyFont="1" applyBorder="1" applyAlignment="1">
      <alignment horizontal="left" indent="1"/>
    </xf>
    <xf numFmtId="167" fontId="2" fillId="0" borderId="0" xfId="0" applyNumberFormat="1" applyFont="1" applyBorder="1" applyAlignment="1"/>
    <xf numFmtId="167" fontId="12" fillId="0" borderId="13" xfId="0" applyNumberFormat="1" applyFont="1" applyBorder="1" applyAlignment="1"/>
    <xf numFmtId="0" fontId="2" fillId="0" borderId="9" xfId="0" applyFont="1" applyBorder="1" applyAlignment="1">
      <alignment wrapText="1"/>
    </xf>
    <xf numFmtId="0" fontId="2" fillId="0" borderId="10" xfId="0" applyFont="1" applyBorder="1" applyAlignment="1"/>
    <xf numFmtId="0" fontId="20" fillId="0" borderId="0" xfId="3" applyFont="1" applyBorder="1" applyAlignment="1">
      <alignment horizontal="right"/>
    </xf>
    <xf numFmtId="0" fontId="25" fillId="0" borderId="0" xfId="3" applyFont="1" applyBorder="1"/>
    <xf numFmtId="0" fontId="26" fillId="0" borderId="0" xfId="3" applyFont="1" applyBorder="1" applyAlignment="1">
      <alignment horizontal="right" vertical="center"/>
    </xf>
    <xf numFmtId="0" fontId="20" fillId="0" borderId="0" xfId="3" applyFont="1" applyBorder="1" applyAlignment="1">
      <alignment horizontal="right" vertical="center"/>
    </xf>
    <xf numFmtId="0" fontId="29" fillId="0" borderId="0" xfId="3" applyFont="1" applyBorder="1" applyAlignment="1">
      <alignment horizontal="right"/>
    </xf>
    <xf numFmtId="0" fontId="30" fillId="0" borderId="0" xfId="2" applyFont="1" applyBorder="1" applyAlignment="1">
      <alignment horizontal="right"/>
    </xf>
    <xf numFmtId="0" fontId="1" fillId="0" borderId="6" xfId="0"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28" fillId="0" borderId="0" xfId="0" applyFont="1" applyAlignment="1">
      <alignment horizontal="left" wrapText="1"/>
    </xf>
    <xf numFmtId="0" fontId="1" fillId="0" borderId="1" xfId="0" applyFont="1" applyBorder="1" applyAlignment="1">
      <alignment horizont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2" fillId="0" borderId="0" xfId="1" applyAlignment="1"/>
    <xf numFmtId="0" fontId="9" fillId="0" borderId="0" xfId="2" applyAlignment="1"/>
    <xf numFmtId="0" fontId="23" fillId="0" borderId="0" xfId="2" applyFont="1" applyAlignment="1">
      <alignment horizontal="left" wrapText="1"/>
    </xf>
    <xf numFmtId="0" fontId="9" fillId="0" borderId="0" xfId="2" applyAlignment="1">
      <alignment horizontal="left" wrapText="1"/>
    </xf>
    <xf numFmtId="0" fontId="27" fillId="0" borderId="0" xfId="0" applyFont="1" applyAlignment="1">
      <alignment horizontal="left" vertical="center"/>
    </xf>
    <xf numFmtId="0" fontId="24" fillId="0" borderId="0" xfId="2" applyFont="1" applyAlignment="1">
      <alignment horizontal="left" wrapText="1"/>
    </xf>
    <xf numFmtId="0" fontId="6" fillId="0" borderId="0" xfId="2" applyFont="1" applyAlignment="1">
      <alignment horizontal="left"/>
    </xf>
    <xf numFmtId="0" fontId="21" fillId="0" borderId="0" xfId="2" applyFont="1" applyAlignment="1">
      <alignment horizontal="left"/>
    </xf>
    <xf numFmtId="0" fontId="20" fillId="0" borderId="0" xfId="2" applyFont="1" applyAlignment="1">
      <alignment horizontal="left"/>
    </xf>
    <xf numFmtId="0" fontId="24" fillId="0" borderId="0" xfId="2" applyFont="1" applyAlignment="1">
      <alignment horizontal="left"/>
    </xf>
    <xf numFmtId="0" fontId="24" fillId="0" borderId="0" xfId="2" applyFont="1" applyAlignment="1">
      <alignment horizontal="left" vertical="top" wrapText="1"/>
    </xf>
    <xf numFmtId="0" fontId="9" fillId="0" borderId="0" xfId="2" applyAlignment="1">
      <alignment horizontal="left" vertical="top" wrapText="1"/>
    </xf>
    <xf numFmtId="0" fontId="23" fillId="0" borderId="0" xfId="2" applyFont="1" applyAlignment="1">
      <alignment horizontal="left" vertical="top"/>
    </xf>
    <xf numFmtId="0" fontId="2" fillId="2" borderId="8"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6" fillId="0" borderId="0" xfId="0" applyFont="1" applyAlignment="1">
      <alignment horizontal="left" wrapText="1"/>
    </xf>
    <xf numFmtId="0" fontId="16" fillId="0" borderId="0" xfId="0" applyFont="1" applyAlignment="1">
      <alignment horizontal="left"/>
    </xf>
    <xf numFmtId="0" fontId="16" fillId="0" borderId="0" xfId="0" applyFont="1" applyBorder="1" applyAlignment="1">
      <alignment horizontal="left" wrapText="1"/>
    </xf>
    <xf numFmtId="0" fontId="7" fillId="0" borderId="0" xfId="0" applyFont="1" applyBorder="1" applyAlignment="1">
      <alignment horizontal="center" vertical="center"/>
    </xf>
    <xf numFmtId="0" fontId="14"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11" xfId="0" applyFont="1" applyFill="1" applyBorder="1" applyAlignment="1">
      <alignment horizontal="center" vertical="center"/>
    </xf>
    <xf numFmtId="0" fontId="7" fillId="0" borderId="0" xfId="0" applyFont="1" applyAlignment="1">
      <alignment horizontal="center"/>
    </xf>
    <xf numFmtId="0" fontId="2" fillId="2" borderId="23" xfId="0" applyFont="1" applyFill="1" applyBorder="1" applyAlignment="1">
      <alignment horizontal="center" vertical="center"/>
    </xf>
    <xf numFmtId="0" fontId="2" fillId="2" borderId="15" xfId="0" applyFont="1" applyFill="1" applyBorder="1" applyAlignment="1">
      <alignment horizontal="center" vertical="center" wrapText="1"/>
    </xf>
  </cellXfs>
  <cellStyles count="5">
    <cellStyle name="Hyperlink" xfId="1" builtinId="8"/>
    <cellStyle name="Standard" xfId="0" builtinId="0"/>
    <cellStyle name="Standard 3 2" xfId="2"/>
    <cellStyle name="Standard 8" xfId="3"/>
    <cellStyle name="Standard_T0_1" xfId="4"/>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34</xdr:row>
      <xdr:rowOff>30919</xdr:rowOff>
    </xdr:from>
    <xdr:to>
      <xdr:col>6</xdr:col>
      <xdr:colOff>892628</xdr:colOff>
      <xdr:row>53</xdr:row>
      <xdr:rowOff>158344</xdr:rowOff>
    </xdr:to>
    <xdr:pic>
      <xdr:nvPicPr>
        <xdr:cNvPr id="2070"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6650794"/>
          <a:ext cx="6417128" cy="32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562708</xdr:colOff>
      <xdr:row>1</xdr:row>
      <xdr:rowOff>98474</xdr:rowOff>
    </xdr:from>
    <xdr:to>
      <xdr:col>6</xdr:col>
      <xdr:colOff>822960</xdr:colOff>
      <xdr:row>5</xdr:row>
      <xdr:rowOff>84406</xdr:rowOff>
    </xdr:to>
    <xdr:pic>
      <xdr:nvPicPr>
        <xdr:cNvPr id="2071"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69877" y="260252"/>
          <a:ext cx="1181686" cy="815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2/AB-232/Ernte/BEE/Erntesch&#228;tzungen/2013/BEE-e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E "/>
      <sheetName val="BEE-end"/>
    </sheetNames>
    <sheetDataSet>
      <sheetData sheetId="0">
        <row r="14">
          <cell r="E14">
            <v>158437.04999999999</v>
          </cell>
          <cell r="F14">
            <v>-28.322538837249056</v>
          </cell>
          <cell r="K14">
            <v>88.068216487687579</v>
          </cell>
          <cell r="L14">
            <v>91.08</v>
          </cell>
          <cell r="M14">
            <v>89.56</v>
          </cell>
          <cell r="R14">
            <v>1800526.1666666667</v>
          </cell>
          <cell r="S14">
            <v>2013247</v>
          </cell>
          <cell r="T14">
            <v>1418962</v>
          </cell>
        </row>
        <row r="15">
          <cell r="E15">
            <v>14019.77</v>
          </cell>
          <cell r="F15">
            <v>85.985213800276199</v>
          </cell>
          <cell r="K15">
            <v>64.541927777954157</v>
          </cell>
          <cell r="L15">
            <v>66.180000000000007</v>
          </cell>
          <cell r="M15">
            <v>74.36</v>
          </cell>
          <cell r="R15">
            <v>26766</v>
          </cell>
          <cell r="S15">
            <v>49887</v>
          </cell>
          <cell r="T15">
            <v>104251</v>
          </cell>
        </row>
        <row r="16">
          <cell r="F16">
            <v>-24.552894597802791</v>
          </cell>
          <cell r="K16">
            <v>87.60048834936795</v>
          </cell>
          <cell r="L16">
            <v>90.26</v>
          </cell>
          <cell r="M16">
            <v>88.32</v>
          </cell>
        </row>
        <row r="17">
          <cell r="E17">
            <v>26506.26</v>
          </cell>
          <cell r="F17">
            <v>1.4575819909008345</v>
          </cell>
          <cell r="K17">
            <v>62.13035475628628</v>
          </cell>
          <cell r="L17">
            <v>76.06</v>
          </cell>
          <cell r="M17">
            <v>76.55</v>
          </cell>
          <cell r="R17">
            <v>151589.83333333334</v>
          </cell>
          <cell r="S17">
            <v>198710</v>
          </cell>
          <cell r="T17">
            <v>202905</v>
          </cell>
        </row>
        <row r="18">
          <cell r="F18">
            <v>-21.884964827773658</v>
          </cell>
          <cell r="K18">
            <v>84.933288806389015</v>
          </cell>
          <cell r="L18">
            <v>88.8</v>
          </cell>
          <cell r="M18">
            <v>86.76</v>
          </cell>
        </row>
        <row r="19">
          <cell r="E19">
            <v>53398.39</v>
          </cell>
          <cell r="F19">
            <v>0.33805926061774016</v>
          </cell>
          <cell r="K19">
            <v>79.573998091989736</v>
          </cell>
          <cell r="L19">
            <v>92.53</v>
          </cell>
          <cell r="M19">
            <v>85.3</v>
          </cell>
          <cell r="R19">
            <v>445078.16666666669</v>
          </cell>
          <cell r="S19">
            <v>492431</v>
          </cell>
          <cell r="T19">
            <v>455488</v>
          </cell>
        </row>
        <row r="20">
          <cell r="E20">
            <v>8713.15</v>
          </cell>
          <cell r="F20">
            <v>7.0956235726770132</v>
          </cell>
          <cell r="K20">
            <v>45.641061768981729</v>
          </cell>
          <cell r="L20">
            <v>54.86</v>
          </cell>
          <cell r="M20">
            <v>55.86</v>
          </cell>
          <cell r="R20">
            <v>40922.833333333336</v>
          </cell>
          <cell r="S20">
            <v>44633</v>
          </cell>
          <cell r="T20">
            <v>48672</v>
          </cell>
        </row>
        <row r="21">
          <cell r="F21">
            <v>1.2341425235769776</v>
          </cell>
          <cell r="K21">
            <v>74.885924395110564</v>
          </cell>
          <cell r="L21">
            <v>87.53</v>
          </cell>
          <cell r="M21">
            <v>81.17</v>
          </cell>
        </row>
        <row r="22">
          <cell r="E22">
            <v>11460.02</v>
          </cell>
          <cell r="F22">
            <v>48.523002233025181</v>
          </cell>
          <cell r="K22">
            <v>52.670801759009002</v>
          </cell>
          <cell r="L22">
            <v>58.94</v>
          </cell>
          <cell r="M22">
            <v>54.31</v>
          </cell>
          <cell r="R22">
            <v>39449.5</v>
          </cell>
          <cell r="S22">
            <v>45478</v>
          </cell>
          <cell r="T22">
            <v>62239</v>
          </cell>
        </row>
        <row r="23">
          <cell r="E23">
            <v>5750.35</v>
          </cell>
          <cell r="F23">
            <v>1.0698693026427861</v>
          </cell>
          <cell r="K23">
            <v>65.018618310025914</v>
          </cell>
          <cell r="L23">
            <v>76.02</v>
          </cell>
          <cell r="M23">
            <v>76.260000000000005</v>
          </cell>
          <cell r="R23">
            <v>45218</v>
          </cell>
          <cell r="S23">
            <v>43251</v>
          </cell>
          <cell r="T23">
            <v>43852</v>
          </cell>
        </row>
        <row r="24">
          <cell r="F24">
            <v>6.102342956730368</v>
          </cell>
          <cell r="K24">
            <v>71.92397592949203</v>
          </cell>
          <cell r="L24">
            <v>83.71</v>
          </cell>
          <cell r="M24">
            <v>76.930000000000007</v>
          </cell>
        </row>
        <row r="25">
          <cell r="F25">
            <v>-15.534288554561044</v>
          </cell>
          <cell r="K25">
            <v>81.62850688265641</v>
          </cell>
          <cell r="L25">
            <v>87.65</v>
          </cell>
          <cell r="M25">
            <v>83.96</v>
          </cell>
        </row>
        <row r="26">
          <cell r="D26">
            <v>60493.58</v>
          </cell>
          <cell r="E26">
            <v>112601.69</v>
          </cell>
          <cell r="K26">
            <v>40.972567711663331</v>
          </cell>
          <cell r="L26">
            <v>42.17</v>
          </cell>
          <cell r="M26">
            <v>41.04</v>
          </cell>
          <cell r="R26">
            <v>404080.33333333331</v>
          </cell>
          <cell r="S26">
            <v>255101</v>
          </cell>
          <cell r="T26">
            <v>462117</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5"/>
  <sheetViews>
    <sheetView tabSelected="1" view="pageLayout" zoomScaleNormal="100" workbookViewId="0">
      <selection activeCell="A7" sqref="A7"/>
    </sheetView>
  </sheetViews>
  <sheetFormatPr baseColWidth="10" defaultColWidth="11.28515625" defaultRowHeight="12.75" x14ac:dyDescent="0.2"/>
  <cols>
    <col min="1" max="7" width="13.140625" style="75" customWidth="1"/>
    <col min="8" max="8" width="10.7109375" style="75" customWidth="1"/>
    <col min="9" max="95" width="12.140625" style="75" customWidth="1"/>
    <col min="96" max="16384" width="11.28515625" style="75"/>
  </cols>
  <sheetData>
    <row r="3" spans="1:7" ht="20.25" x14ac:dyDescent="0.3">
      <c r="A3" s="98" t="s">
        <v>5</v>
      </c>
      <c r="B3" s="98"/>
      <c r="C3" s="98"/>
      <c r="D3" s="98"/>
    </row>
    <row r="4" spans="1:7" ht="20.25" x14ac:dyDescent="0.3">
      <c r="A4" s="98" t="s">
        <v>6</v>
      </c>
      <c r="B4" s="98"/>
      <c r="C4" s="98"/>
      <c r="D4" s="98"/>
    </row>
    <row r="13" spans="1:7" ht="15" x14ac:dyDescent="0.2">
      <c r="A13" s="76"/>
      <c r="F13" s="77"/>
      <c r="G13" s="78"/>
    </row>
    <row r="15" spans="1:7" x14ac:dyDescent="0.2">
      <c r="A15" s="79"/>
    </row>
    <row r="17" spans="1:7" ht="23.25" x14ac:dyDescent="0.2">
      <c r="D17" s="99" t="s">
        <v>38</v>
      </c>
      <c r="E17" s="99"/>
      <c r="F17" s="99"/>
      <c r="G17" s="99"/>
    </row>
    <row r="18" spans="1:7" ht="15" x14ac:dyDescent="0.2">
      <c r="D18" s="100" t="s">
        <v>40</v>
      </c>
      <c r="E18" s="100"/>
      <c r="F18" s="100"/>
      <c r="G18" s="100"/>
    </row>
    <row r="20" spans="1:7" ht="38.25" x14ac:dyDescent="0.65">
      <c r="A20" s="101" t="s">
        <v>78</v>
      </c>
      <c r="B20" s="102"/>
      <c r="C20" s="102"/>
      <c r="D20" s="102"/>
      <c r="E20" s="102"/>
      <c r="F20" s="102"/>
      <c r="G20" s="102"/>
    </row>
    <row r="21" spans="1:7" ht="34.5" x14ac:dyDescent="0.45">
      <c r="A21" s="101" t="s">
        <v>39</v>
      </c>
      <c r="B21" s="101"/>
      <c r="C21" s="101"/>
      <c r="D21" s="101"/>
      <c r="E21" s="101"/>
      <c r="F21" s="101"/>
      <c r="G21" s="101"/>
    </row>
    <row r="22" spans="1:7" ht="16.5" x14ac:dyDescent="0.25">
      <c r="A22" s="80"/>
      <c r="B22" s="80"/>
      <c r="C22" s="80"/>
      <c r="D22" s="80"/>
      <c r="E22" s="80"/>
      <c r="F22" s="80"/>
    </row>
    <row r="23" spans="1:7" ht="15" x14ac:dyDescent="0.2">
      <c r="E23" s="97" t="s">
        <v>109</v>
      </c>
      <c r="F23" s="97"/>
      <c r="G23" s="97"/>
    </row>
    <row r="24" spans="1:7" ht="15" x14ac:dyDescent="0.2">
      <c r="E24" s="81"/>
      <c r="F24" s="81"/>
      <c r="G24" s="81"/>
    </row>
    <row r="25" spans="1:7" ht="15" x14ac:dyDescent="0.2">
      <c r="E25" s="81"/>
      <c r="F25" s="81"/>
      <c r="G25" s="81"/>
    </row>
  </sheetData>
  <mergeCells count="7">
    <mergeCell ref="E23:G23"/>
    <mergeCell ref="A3:D3"/>
    <mergeCell ref="A4:D4"/>
    <mergeCell ref="D17:G17"/>
    <mergeCell ref="D18:G18"/>
    <mergeCell ref="A20:G20"/>
    <mergeCell ref="A21:G21"/>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1"/>
  <sheetViews>
    <sheetView view="pageLayout" zoomScaleNormal="100" workbookViewId="0"/>
  </sheetViews>
  <sheetFormatPr baseColWidth="10" defaultColWidth="11.28515625" defaultRowHeight="12.75" x14ac:dyDescent="0.2"/>
  <cols>
    <col min="1" max="1" width="10.140625" style="7" customWidth="1"/>
    <col min="2" max="6" width="13.140625" style="7" customWidth="1"/>
    <col min="7" max="7" width="16" style="7" customWidth="1"/>
    <col min="8" max="16384" width="11.28515625" style="7"/>
  </cols>
  <sheetData>
    <row r="2" spans="1:7" ht="15.75" x14ac:dyDescent="0.25">
      <c r="A2" s="128" t="s">
        <v>7</v>
      </c>
      <c r="B2" s="128"/>
      <c r="C2" s="128"/>
      <c r="D2" s="128"/>
      <c r="E2" s="128"/>
      <c r="F2" s="128"/>
      <c r="G2" s="128"/>
    </row>
    <row r="3" spans="1:7" ht="10.5" customHeight="1" x14ac:dyDescent="0.2"/>
    <row r="4" spans="1:7" ht="15.75" x14ac:dyDescent="0.25">
      <c r="A4" s="129" t="s">
        <v>8</v>
      </c>
      <c r="B4" s="130"/>
      <c r="C4" s="130"/>
      <c r="D4" s="130"/>
      <c r="E4" s="130"/>
      <c r="F4" s="130"/>
      <c r="G4" s="130"/>
    </row>
    <row r="5" spans="1:7" x14ac:dyDescent="0.2">
      <c r="A5" s="131" t="s">
        <v>9</v>
      </c>
      <c r="B5" s="131"/>
      <c r="C5" s="131"/>
      <c r="D5" s="131"/>
      <c r="E5" s="131"/>
      <c r="F5" s="131"/>
      <c r="G5" s="131"/>
    </row>
    <row r="6" spans="1:7" ht="7.5" customHeight="1" x14ac:dyDescent="0.2">
      <c r="A6" s="8"/>
    </row>
    <row r="7" spans="1:7" x14ac:dyDescent="0.2">
      <c r="A7" s="132" t="s">
        <v>10</v>
      </c>
      <c r="B7" s="133"/>
      <c r="C7" s="133"/>
      <c r="D7" s="133"/>
      <c r="E7" s="133"/>
      <c r="F7" s="133"/>
      <c r="G7" s="133"/>
    </row>
    <row r="8" spans="1:7" x14ac:dyDescent="0.2">
      <c r="A8" s="124" t="s">
        <v>11</v>
      </c>
      <c r="B8" s="125"/>
      <c r="C8" s="125"/>
      <c r="D8" s="125"/>
      <c r="E8" s="125"/>
      <c r="F8" s="125"/>
      <c r="G8" s="125"/>
    </row>
    <row r="10" spans="1:7" ht="12.75" customHeight="1" x14ac:dyDescent="0.2">
      <c r="A10" s="134" t="s">
        <v>12</v>
      </c>
      <c r="B10" s="134"/>
      <c r="C10" s="134"/>
      <c r="D10" s="134"/>
      <c r="E10" s="134"/>
      <c r="F10" s="134"/>
      <c r="G10" s="134"/>
    </row>
    <row r="11" spans="1:7" x14ac:dyDescent="0.2">
      <c r="A11" s="10" t="s">
        <v>13</v>
      </c>
      <c r="B11" s="39"/>
      <c r="C11" s="39"/>
      <c r="D11" s="39"/>
      <c r="E11" s="39"/>
      <c r="F11" s="39"/>
      <c r="G11" s="39"/>
    </row>
    <row r="12" spans="1:7" ht="8.4499999999999993" customHeight="1" x14ac:dyDescent="0.2">
      <c r="A12" s="132"/>
      <c r="B12" s="132"/>
      <c r="C12" s="132"/>
      <c r="D12" s="132"/>
      <c r="E12" s="132"/>
      <c r="F12" s="132"/>
      <c r="G12" s="132"/>
    </row>
    <row r="13" spans="1:7" x14ac:dyDescent="0.2">
      <c r="A13" s="41"/>
    </row>
    <row r="14" spans="1:7" x14ac:dyDescent="0.2">
      <c r="A14" s="127" t="s">
        <v>14</v>
      </c>
      <c r="B14" s="127"/>
      <c r="C14" s="127"/>
      <c r="D14" s="127"/>
      <c r="E14" s="127"/>
      <c r="F14" s="127"/>
      <c r="G14" s="127"/>
    </row>
    <row r="15" spans="1:7" ht="15" customHeight="1" x14ac:dyDescent="0.2">
      <c r="A15" s="124" t="s">
        <v>15</v>
      </c>
      <c r="B15" s="124"/>
      <c r="C15" s="124"/>
      <c r="D15" s="124"/>
      <c r="E15" s="124"/>
      <c r="F15" s="124"/>
      <c r="G15" s="124"/>
    </row>
    <row r="16" spans="1:7" ht="14.25" customHeight="1" x14ac:dyDescent="0.2">
      <c r="A16" s="11" t="s">
        <v>41</v>
      </c>
      <c r="B16" s="11" t="s">
        <v>16</v>
      </c>
      <c r="C16" s="40"/>
      <c r="D16" s="40"/>
      <c r="E16" s="40"/>
      <c r="F16" s="40"/>
      <c r="G16" s="40"/>
    </row>
    <row r="17" spans="1:7" ht="14.25" customHeight="1" x14ac:dyDescent="0.2">
      <c r="A17" s="11" t="s">
        <v>17</v>
      </c>
      <c r="B17" s="12" t="s">
        <v>42</v>
      </c>
      <c r="C17" s="40"/>
      <c r="D17" s="40"/>
      <c r="E17" s="40"/>
      <c r="F17" s="40"/>
      <c r="G17" s="40"/>
    </row>
    <row r="18" spans="1:7" x14ac:dyDescent="0.2">
      <c r="A18" s="40"/>
      <c r="B18" s="9"/>
      <c r="C18" s="9"/>
      <c r="D18" s="9"/>
      <c r="E18" s="9"/>
      <c r="F18" s="9"/>
      <c r="G18" s="9"/>
    </row>
    <row r="19" spans="1:7" x14ac:dyDescent="0.2">
      <c r="A19" s="127" t="s">
        <v>43</v>
      </c>
      <c r="B19" s="127"/>
      <c r="C19" s="127"/>
      <c r="D19" s="127"/>
      <c r="E19" s="127"/>
      <c r="F19" s="127"/>
      <c r="G19" s="127"/>
    </row>
    <row r="20" spans="1:7" ht="18.75" customHeight="1" x14ac:dyDescent="0.2">
      <c r="A20" s="40" t="s">
        <v>18</v>
      </c>
      <c r="B20" s="124" t="s">
        <v>19</v>
      </c>
      <c r="C20" s="124"/>
      <c r="D20" s="40"/>
      <c r="E20" s="40"/>
      <c r="F20" s="40"/>
      <c r="G20" s="40"/>
    </row>
    <row r="21" spans="1:7" ht="14.25" customHeight="1" x14ac:dyDescent="0.2">
      <c r="A21" s="40" t="s">
        <v>20</v>
      </c>
      <c r="B21" s="124" t="s">
        <v>21</v>
      </c>
      <c r="C21" s="124"/>
      <c r="D21" s="40"/>
      <c r="E21" s="40"/>
      <c r="F21" s="40"/>
      <c r="G21" s="40"/>
    </row>
    <row r="22" spans="1:7" ht="12.75" customHeight="1" x14ac:dyDescent="0.2">
      <c r="A22" s="40"/>
      <c r="B22" s="124" t="s">
        <v>22</v>
      </c>
      <c r="C22" s="124"/>
      <c r="D22" s="9"/>
      <c r="E22" s="9"/>
      <c r="F22" s="9"/>
      <c r="G22" s="9"/>
    </row>
    <row r="23" spans="1:7" x14ac:dyDescent="0.2">
      <c r="A23" s="8"/>
    </row>
    <row r="24" spans="1:7" x14ac:dyDescent="0.2">
      <c r="A24" s="40" t="s">
        <v>44</v>
      </c>
      <c r="B24" s="122" t="s">
        <v>23</v>
      </c>
      <c r="C24" s="123"/>
      <c r="D24" s="123"/>
      <c r="E24" s="123"/>
      <c r="F24" s="123"/>
      <c r="G24" s="123"/>
    </row>
    <row r="25" spans="1:7" x14ac:dyDescent="0.2">
      <c r="A25" s="40"/>
      <c r="B25" s="9"/>
      <c r="C25" s="9"/>
      <c r="D25" s="9"/>
      <c r="E25" s="9"/>
      <c r="F25" s="9"/>
      <c r="G25" s="9"/>
    </row>
    <row r="26" spans="1:7" x14ac:dyDescent="0.2">
      <c r="A26" s="40"/>
      <c r="B26" s="9"/>
      <c r="C26" s="9"/>
      <c r="D26" s="9"/>
      <c r="E26" s="9"/>
      <c r="F26" s="9"/>
      <c r="G26" s="9"/>
    </row>
    <row r="27" spans="1:7" ht="12.75" customHeight="1" x14ac:dyDescent="0.2">
      <c r="A27" s="124" t="s">
        <v>107</v>
      </c>
      <c r="B27" s="125"/>
      <c r="C27" s="125"/>
      <c r="D27" s="125"/>
      <c r="E27" s="125"/>
      <c r="F27" s="125"/>
      <c r="G27" s="125"/>
    </row>
    <row r="28" spans="1:7" ht="14.25" customHeight="1" x14ac:dyDescent="0.2">
      <c r="A28" s="8" t="s">
        <v>24</v>
      </c>
      <c r="B28" s="9"/>
      <c r="C28" s="9"/>
      <c r="D28" s="9"/>
      <c r="E28" s="9"/>
      <c r="F28" s="9"/>
      <c r="G28" s="9"/>
    </row>
    <row r="29" spans="1:7" s="42" customFormat="1" ht="31.7" customHeight="1" x14ac:dyDescent="0.2">
      <c r="A29" s="124" t="s">
        <v>79</v>
      </c>
      <c r="B29" s="125"/>
      <c r="C29" s="125"/>
      <c r="D29" s="125"/>
      <c r="E29" s="125"/>
      <c r="F29" s="125"/>
      <c r="G29" s="125"/>
    </row>
    <row r="30" spans="1:7" s="42" customFormat="1" x14ac:dyDescent="0.2">
      <c r="A30" s="82"/>
      <c r="B30" s="83"/>
      <c r="C30" s="83"/>
      <c r="D30" s="83"/>
      <c r="E30" s="83"/>
      <c r="F30" s="83"/>
      <c r="G30" s="83"/>
    </row>
    <row r="31" spans="1:7" s="42" customFormat="1" x14ac:dyDescent="0.2">
      <c r="A31" s="82"/>
      <c r="B31" s="83"/>
      <c r="C31" s="83"/>
      <c r="D31" s="83"/>
      <c r="E31" s="83"/>
      <c r="F31" s="83"/>
      <c r="G31" s="83"/>
    </row>
    <row r="32" spans="1:7" x14ac:dyDescent="0.2">
      <c r="A32" s="40"/>
      <c r="B32" s="9"/>
      <c r="C32" s="9"/>
      <c r="D32" s="9"/>
      <c r="E32" s="9"/>
      <c r="F32" s="9"/>
      <c r="G32" s="9"/>
    </row>
    <row r="33" spans="1:7" x14ac:dyDescent="0.2">
      <c r="A33" s="69" t="s">
        <v>45</v>
      </c>
      <c r="B33" s="69"/>
      <c r="C33" s="9"/>
      <c r="D33" s="9"/>
      <c r="E33" s="9"/>
      <c r="F33" s="9"/>
      <c r="G33" s="9"/>
    </row>
    <row r="34" spans="1:7" x14ac:dyDescent="0.2">
      <c r="C34"/>
      <c r="D34"/>
      <c r="E34"/>
      <c r="F34"/>
      <c r="G34"/>
    </row>
    <row r="35" spans="1:7" x14ac:dyDescent="0.2">
      <c r="A35" s="13">
        <v>0</v>
      </c>
      <c r="B35" s="14" t="s">
        <v>25</v>
      </c>
      <c r="C35"/>
      <c r="D35"/>
      <c r="E35"/>
      <c r="F35"/>
      <c r="G35"/>
    </row>
    <row r="36" spans="1:7" x14ac:dyDescent="0.2">
      <c r="A36" s="15" t="s">
        <v>26</v>
      </c>
      <c r="B36" s="14" t="s">
        <v>27</v>
      </c>
      <c r="C36"/>
      <c r="D36"/>
      <c r="E36"/>
      <c r="F36"/>
      <c r="G36"/>
    </row>
    <row r="37" spans="1:7" x14ac:dyDescent="0.2">
      <c r="A37" s="43" t="s">
        <v>28</v>
      </c>
      <c r="B37" s="14" t="s">
        <v>29</v>
      </c>
      <c r="C37"/>
      <c r="D37"/>
      <c r="E37"/>
      <c r="F37"/>
      <c r="G37"/>
    </row>
    <row r="38" spans="1:7" x14ac:dyDescent="0.2">
      <c r="A38" s="43" t="s">
        <v>30</v>
      </c>
      <c r="B38" s="14" t="s">
        <v>31</v>
      </c>
    </row>
    <row r="39" spans="1:7" x14ac:dyDescent="0.2">
      <c r="A39" s="15" t="s">
        <v>46</v>
      </c>
      <c r="B39" s="14" t="s">
        <v>32</v>
      </c>
    </row>
    <row r="41" spans="1:7" ht="11.25" customHeight="1" x14ac:dyDescent="0.2">
      <c r="A41" s="126"/>
      <c r="B41" s="126"/>
      <c r="C41" s="126"/>
      <c r="D41" s="126"/>
      <c r="E41" s="126"/>
      <c r="F41" s="126"/>
      <c r="G41" s="126"/>
    </row>
    <row r="42" spans="1:7" ht="11.25" customHeight="1" x14ac:dyDescent="0.2">
      <c r="A42" s="126" t="s">
        <v>68</v>
      </c>
      <c r="B42" s="126"/>
      <c r="C42" s="126"/>
      <c r="D42" s="126"/>
      <c r="E42" s="126"/>
      <c r="F42" s="126"/>
      <c r="G42" s="126"/>
    </row>
    <row r="43" spans="1:7" ht="15.6" customHeight="1" x14ac:dyDescent="0.2">
      <c r="A43" s="108" t="s">
        <v>56</v>
      </c>
      <c r="B43" s="108"/>
      <c r="C43" s="108"/>
      <c r="D43" s="108"/>
      <c r="E43" s="108"/>
      <c r="F43" s="108"/>
      <c r="G43" s="108"/>
    </row>
    <row r="44" spans="1:7" ht="11.25" customHeight="1" x14ac:dyDescent="0.2">
      <c r="A44" s="108"/>
      <c r="B44" s="108"/>
      <c r="C44" s="108"/>
      <c r="D44" s="108"/>
      <c r="E44" s="108"/>
      <c r="F44" s="108"/>
      <c r="G44" s="108"/>
    </row>
    <row r="45" spans="1:7" ht="11.25" customHeight="1" x14ac:dyDescent="0.2">
      <c r="A45" s="108"/>
      <c r="B45" s="108"/>
      <c r="C45" s="108"/>
      <c r="D45" s="108"/>
      <c r="E45" s="108"/>
      <c r="F45" s="108"/>
      <c r="G45" s="108"/>
    </row>
    <row r="46" spans="1:7" ht="11.25" customHeight="1" x14ac:dyDescent="0.2">
      <c r="A46" s="108"/>
      <c r="B46" s="108"/>
      <c r="C46" s="108"/>
      <c r="D46" s="108"/>
      <c r="E46" s="108"/>
      <c r="F46" s="108"/>
      <c r="G46" s="108"/>
    </row>
    <row r="47" spans="1:7" ht="11.25" customHeight="1" x14ac:dyDescent="0.2">
      <c r="A47" s="108"/>
      <c r="B47" s="108"/>
      <c r="C47" s="108"/>
      <c r="D47" s="108"/>
      <c r="E47" s="108"/>
      <c r="F47" s="108"/>
      <c r="G47" s="108"/>
    </row>
    <row r="48" spans="1:7" ht="11.25" customHeight="1" x14ac:dyDescent="0.2">
      <c r="A48" s="108"/>
      <c r="B48" s="108"/>
      <c r="C48" s="108"/>
      <c r="D48" s="108"/>
      <c r="E48" s="108"/>
      <c r="F48" s="108"/>
      <c r="G48" s="108"/>
    </row>
    <row r="49" spans="1:13" ht="11.25" customHeight="1" x14ac:dyDescent="0.2">
      <c r="A49"/>
      <c r="B49"/>
      <c r="G49"/>
    </row>
    <row r="50" spans="1:13" customFormat="1" ht="11.25" customHeight="1" x14ac:dyDescent="0.2">
      <c r="A50" s="7"/>
      <c r="B50" s="7"/>
      <c r="C50" s="7"/>
      <c r="D50" s="7"/>
      <c r="E50" s="7"/>
      <c r="F50" s="7"/>
      <c r="I50" s="7"/>
      <c r="J50" s="7"/>
      <c r="K50" s="7"/>
      <c r="L50" s="7"/>
      <c r="M50" s="7"/>
    </row>
    <row r="51" spans="1:13" customFormat="1" ht="11.25" customHeight="1" x14ac:dyDescent="0.2">
      <c r="A51" s="7"/>
      <c r="B51" s="110" t="s">
        <v>70</v>
      </c>
      <c r="C51" s="111"/>
      <c r="D51" s="116" t="s">
        <v>60</v>
      </c>
      <c r="E51" s="117"/>
      <c r="F51" s="7"/>
      <c r="I51" s="7"/>
      <c r="J51" s="7"/>
      <c r="K51" s="7"/>
      <c r="L51" s="7"/>
      <c r="M51" s="7"/>
    </row>
    <row r="52" spans="1:13" x14ac:dyDescent="0.2">
      <c r="B52" s="112"/>
      <c r="C52" s="113"/>
      <c r="D52" s="118"/>
      <c r="E52" s="119"/>
      <c r="G52"/>
    </row>
    <row r="53" spans="1:13" x14ac:dyDescent="0.2">
      <c r="B53" s="114"/>
      <c r="C53" s="115"/>
      <c r="D53" s="120"/>
      <c r="E53" s="121"/>
      <c r="G53"/>
    </row>
    <row r="54" spans="1:13" x14ac:dyDescent="0.2">
      <c r="B54" s="109" t="s">
        <v>57</v>
      </c>
      <c r="C54" s="109"/>
      <c r="D54" s="105" t="s">
        <v>63</v>
      </c>
      <c r="E54" s="105"/>
      <c r="G54"/>
    </row>
    <row r="55" spans="1:13" x14ac:dyDescent="0.2">
      <c r="B55" s="103" t="s">
        <v>58</v>
      </c>
      <c r="C55" s="103"/>
      <c r="D55" s="106" t="s">
        <v>64</v>
      </c>
      <c r="E55" s="106"/>
      <c r="G55"/>
    </row>
    <row r="56" spans="1:13" x14ac:dyDescent="0.2">
      <c r="B56" s="103" t="s">
        <v>59</v>
      </c>
      <c r="C56" s="103"/>
      <c r="D56" s="106" t="s">
        <v>65</v>
      </c>
      <c r="E56" s="106"/>
      <c r="G56"/>
    </row>
    <row r="57" spans="1:13" x14ac:dyDescent="0.2">
      <c r="A57"/>
      <c r="B57" s="103" t="s">
        <v>61</v>
      </c>
      <c r="C57" s="103"/>
      <c r="D57" s="106" t="s">
        <v>66</v>
      </c>
      <c r="E57" s="106"/>
      <c r="G57"/>
    </row>
    <row r="58" spans="1:13" x14ac:dyDescent="0.2">
      <c r="B58" s="104" t="s">
        <v>62</v>
      </c>
      <c r="C58" s="104"/>
      <c r="D58" s="107" t="s">
        <v>67</v>
      </c>
      <c r="E58" s="107"/>
    </row>
    <row r="60" spans="1:13" x14ac:dyDescent="0.2">
      <c r="A60" s="16" t="s">
        <v>47</v>
      </c>
    </row>
    <row r="61" spans="1:13" x14ac:dyDescent="0.2">
      <c r="A61" s="16" t="s">
        <v>48</v>
      </c>
    </row>
  </sheetData>
  <mergeCells count="31">
    <mergeCell ref="A14:G14"/>
    <mergeCell ref="B22:C22"/>
    <mergeCell ref="A2:G2"/>
    <mergeCell ref="A4:G4"/>
    <mergeCell ref="A5:G5"/>
    <mergeCell ref="A7:G7"/>
    <mergeCell ref="A8:G8"/>
    <mergeCell ref="A12:G12"/>
    <mergeCell ref="A10:G10"/>
    <mergeCell ref="A15:G15"/>
    <mergeCell ref="A19:G19"/>
    <mergeCell ref="B20:C20"/>
    <mergeCell ref="B21:C21"/>
    <mergeCell ref="B24:G24"/>
    <mergeCell ref="A27:G27"/>
    <mergeCell ref="A29:G29"/>
    <mergeCell ref="A41:G41"/>
    <mergeCell ref="A42:G42"/>
    <mergeCell ref="A43:G48"/>
    <mergeCell ref="B54:C54"/>
    <mergeCell ref="B51:C53"/>
    <mergeCell ref="D51:E53"/>
    <mergeCell ref="B55:C55"/>
    <mergeCell ref="B56:C56"/>
    <mergeCell ref="B57:C57"/>
    <mergeCell ref="B58:C58"/>
    <mergeCell ref="D54:E54"/>
    <mergeCell ref="D55:E55"/>
    <mergeCell ref="D56:E56"/>
    <mergeCell ref="D57:E57"/>
    <mergeCell ref="D58:E58"/>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C II 1 - m 10/13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Layout" zoomScaleNormal="100" workbookViewId="0">
      <selection sqref="A1:I1"/>
    </sheetView>
  </sheetViews>
  <sheetFormatPr baseColWidth="10" defaultColWidth="11.28515625" defaultRowHeight="10.5" x14ac:dyDescent="0.15"/>
  <cols>
    <col min="1" max="1" width="25.85546875" style="30" customWidth="1"/>
    <col min="2" max="2" width="10.7109375" style="30" customWidth="1"/>
    <col min="3" max="3" width="8.140625" style="30" customWidth="1"/>
    <col min="4" max="9" width="7.85546875" style="30" customWidth="1"/>
    <col min="10" max="16384" width="11.28515625" style="30"/>
  </cols>
  <sheetData>
    <row r="1" spans="1:11" ht="12.75" x14ac:dyDescent="0.15">
      <c r="A1" s="142" t="s">
        <v>0</v>
      </c>
      <c r="B1" s="142"/>
      <c r="C1" s="142"/>
      <c r="D1" s="142"/>
      <c r="E1" s="142"/>
      <c r="F1" s="142"/>
      <c r="G1" s="142"/>
      <c r="H1" s="142"/>
      <c r="I1" s="142"/>
    </row>
    <row r="2" spans="1:11" ht="6" customHeight="1" x14ac:dyDescent="0.2">
      <c r="A2" s="31"/>
      <c r="B2" s="31"/>
      <c r="C2" s="31"/>
      <c r="D2" s="31"/>
      <c r="E2" s="31"/>
      <c r="F2" s="32"/>
      <c r="G2" s="31"/>
      <c r="H2" s="31"/>
      <c r="I2" s="31"/>
    </row>
    <row r="3" spans="1:11" ht="6" customHeight="1" x14ac:dyDescent="0.2">
      <c r="A3" s="31"/>
      <c r="B3" s="31"/>
      <c r="C3" s="31"/>
      <c r="D3" s="31"/>
      <c r="E3" s="31"/>
      <c r="F3" s="32"/>
      <c r="G3" s="31"/>
      <c r="H3" s="31"/>
      <c r="I3" s="31"/>
    </row>
    <row r="4" spans="1:11" ht="33" customHeight="1" x14ac:dyDescent="0.15">
      <c r="A4" s="147" t="s">
        <v>2</v>
      </c>
      <c r="B4" s="135" t="s">
        <v>72</v>
      </c>
      <c r="C4" s="135"/>
      <c r="D4" s="135"/>
      <c r="E4" s="135" t="s">
        <v>1</v>
      </c>
      <c r="F4" s="135"/>
      <c r="G4" s="135"/>
      <c r="H4" s="135"/>
      <c r="I4" s="144"/>
    </row>
    <row r="5" spans="1:11" ht="42.6" customHeight="1" x14ac:dyDescent="0.15">
      <c r="A5" s="148"/>
      <c r="B5" s="143">
        <v>2013</v>
      </c>
      <c r="C5" s="136" t="s">
        <v>73</v>
      </c>
      <c r="D5" s="150" t="s">
        <v>83</v>
      </c>
      <c r="E5" s="150" t="s">
        <v>37</v>
      </c>
      <c r="F5" s="135">
        <v>2012</v>
      </c>
      <c r="G5" s="143">
        <v>2013</v>
      </c>
      <c r="H5" s="145" t="s">
        <v>85</v>
      </c>
      <c r="I5" s="146"/>
    </row>
    <row r="6" spans="1:11" ht="68.099999999999994" customHeight="1" x14ac:dyDescent="0.15">
      <c r="A6" s="148"/>
      <c r="B6" s="143"/>
      <c r="C6" s="137"/>
      <c r="D6" s="150"/>
      <c r="E6" s="150"/>
      <c r="F6" s="135"/>
      <c r="G6" s="143"/>
      <c r="H6" s="73" t="s">
        <v>84</v>
      </c>
      <c r="I6" s="72">
        <v>2012</v>
      </c>
    </row>
    <row r="7" spans="1:11" ht="22.15" customHeight="1" x14ac:dyDescent="0.15">
      <c r="A7" s="149"/>
      <c r="B7" s="47" t="s">
        <v>74</v>
      </c>
      <c r="C7" s="138"/>
      <c r="D7" s="47" t="s">
        <v>3</v>
      </c>
      <c r="E7" s="135" t="s">
        <v>71</v>
      </c>
      <c r="F7" s="135"/>
      <c r="G7" s="135"/>
      <c r="H7" s="144" t="s">
        <v>3</v>
      </c>
      <c r="I7" s="151"/>
    </row>
    <row r="8" spans="1:11" ht="22.15" customHeight="1" x14ac:dyDescent="0.2">
      <c r="A8" s="48"/>
      <c r="B8" s="49"/>
      <c r="C8" s="49"/>
      <c r="D8"/>
      <c r="E8"/>
      <c r="F8"/>
      <c r="G8"/>
      <c r="H8"/>
      <c r="I8"/>
    </row>
    <row r="9" spans="1:11" ht="20.100000000000001" customHeight="1" x14ac:dyDescent="0.2">
      <c r="A9" s="50" t="s">
        <v>96</v>
      </c>
      <c r="B9" s="70">
        <f>SUM('[1]BEE '!$E$14)/1000</f>
        <v>158.43705</v>
      </c>
      <c r="C9" s="71" t="s">
        <v>57</v>
      </c>
      <c r="D9" s="57">
        <f>SUM('[1]BEE '!$F$14)</f>
        <v>-28.322538837249056</v>
      </c>
      <c r="E9" s="51">
        <f>SUM('[1]BEE '!$K$14)</f>
        <v>88.068216487687579</v>
      </c>
      <c r="F9" s="51">
        <f>SUM('[1]BEE '!$L$14)</f>
        <v>91.08</v>
      </c>
      <c r="G9" s="51">
        <f>SUM('[1]BEE '!$M$14)</f>
        <v>89.56</v>
      </c>
      <c r="H9" s="57">
        <f t="shared" ref="H9:H20" si="0">G9*100/E9-100</f>
        <v>1.6938954503762176</v>
      </c>
      <c r="I9" s="57">
        <f t="shared" ref="I9:I20" si="1">G9*100/F9-100</f>
        <v>-1.66886253842776</v>
      </c>
      <c r="J9" s="33"/>
      <c r="K9" s="33"/>
    </row>
    <row r="10" spans="1:11" ht="20.100000000000001" customHeight="1" x14ac:dyDescent="0.2">
      <c r="A10" s="50" t="s">
        <v>97</v>
      </c>
      <c r="B10" s="70">
        <f>SUM('[1]BEE '!$E$15)/1000</f>
        <v>14.019770000000001</v>
      </c>
      <c r="C10" s="71" t="s">
        <v>58</v>
      </c>
      <c r="D10" s="57">
        <f>SUM('[1]BEE '!$F$15)</f>
        <v>85.985213800276199</v>
      </c>
      <c r="E10" s="51">
        <f>SUM('[1]BEE '!$K$15)</f>
        <v>64.541927777954157</v>
      </c>
      <c r="F10" s="51">
        <f>SUM('[1]BEE '!$L$15)</f>
        <v>66.180000000000007</v>
      </c>
      <c r="G10" s="51">
        <f>SUM('[1]BEE '!$M$15)</f>
        <v>74.36</v>
      </c>
      <c r="H10" s="57">
        <f t="shared" si="0"/>
        <v>15.211928989514064</v>
      </c>
      <c r="I10" s="57">
        <f t="shared" si="1"/>
        <v>12.360229676639463</v>
      </c>
    </row>
    <row r="11" spans="1:11" s="35" customFormat="1" ht="20.100000000000001" customHeight="1" x14ac:dyDescent="0.2">
      <c r="A11" s="52" t="s">
        <v>101</v>
      </c>
      <c r="B11" s="70">
        <f>SUM(B9:B10)</f>
        <v>172.45681999999999</v>
      </c>
      <c r="C11" s="71" t="s">
        <v>57</v>
      </c>
      <c r="D11" s="57">
        <f>SUM('[1]BEE '!$F$16)</f>
        <v>-24.552894597802791</v>
      </c>
      <c r="E11" s="51">
        <f>SUM('[1]BEE '!$K$16)</f>
        <v>87.60048834936795</v>
      </c>
      <c r="F11" s="51">
        <f>SUM('[1]BEE '!$L$16)</f>
        <v>90.26</v>
      </c>
      <c r="G11" s="51">
        <f>SUM('[1]BEE '!$M$16)</f>
        <v>88.32</v>
      </c>
      <c r="H11" s="57">
        <f t="shared" si="0"/>
        <v>0.82135575290686802</v>
      </c>
      <c r="I11" s="57">
        <f t="shared" si="1"/>
        <v>-2.1493463328163074</v>
      </c>
    </row>
    <row r="12" spans="1:11" ht="27.75" customHeight="1" x14ac:dyDescent="0.2">
      <c r="A12" s="50" t="s">
        <v>102</v>
      </c>
      <c r="B12" s="70">
        <f>SUM('[1]BEE '!$E$17)/1000</f>
        <v>26.506259999999997</v>
      </c>
      <c r="C12" s="71" t="s">
        <v>58</v>
      </c>
      <c r="D12" s="57">
        <f>SUM('[1]BEE '!$F$17)</f>
        <v>1.4575819909008345</v>
      </c>
      <c r="E12" s="51">
        <f>SUM('[1]BEE '!$K$17)</f>
        <v>62.13035475628628</v>
      </c>
      <c r="F12" s="51">
        <f>SUM('[1]BEE '!$L$17)</f>
        <v>76.06</v>
      </c>
      <c r="G12" s="51">
        <f>SUM('[1]BEE '!$M$17)</f>
        <v>76.55</v>
      </c>
      <c r="H12" s="57">
        <f t="shared" si="0"/>
        <v>23.208696136174495</v>
      </c>
      <c r="I12" s="57">
        <f t="shared" si="1"/>
        <v>0.64422824086247488</v>
      </c>
    </row>
    <row r="13" spans="1:11" s="35" customFormat="1" ht="27.75" customHeight="1" x14ac:dyDescent="0.2">
      <c r="A13" s="53" t="s">
        <v>106</v>
      </c>
      <c r="B13" s="70">
        <f>SUM(B11:B12)</f>
        <v>198.96307999999999</v>
      </c>
      <c r="C13" s="71" t="s">
        <v>57</v>
      </c>
      <c r="D13" s="57">
        <f>SUM('[1]BEE '!$F$18)</f>
        <v>-21.884964827773658</v>
      </c>
      <c r="E13" s="51">
        <f>SUM('[1]BEE '!$K$18)</f>
        <v>84.933288806389015</v>
      </c>
      <c r="F13" s="51">
        <f>SUM('[1]BEE '!$L$18)</f>
        <v>88.8</v>
      </c>
      <c r="G13" s="51">
        <f>SUM('[1]BEE '!$M$18)</f>
        <v>86.76</v>
      </c>
      <c r="H13" s="57">
        <f t="shared" si="0"/>
        <v>2.1507599897315828</v>
      </c>
      <c r="I13" s="57">
        <f t="shared" si="1"/>
        <v>-2.2972972972972912</v>
      </c>
      <c r="J13" s="30"/>
      <c r="K13" s="30"/>
    </row>
    <row r="14" spans="1:11" ht="22.15" customHeight="1" x14ac:dyDescent="0.2">
      <c r="A14" s="50" t="s">
        <v>98</v>
      </c>
      <c r="B14" s="70">
        <f>SUM('[1]BEE '!$E$19)/1000</f>
        <v>53.398389999999999</v>
      </c>
      <c r="C14" s="71" t="s">
        <v>57</v>
      </c>
      <c r="D14" s="57">
        <f>SUM('[1]BEE '!$F$19)</f>
        <v>0.33805926061774016</v>
      </c>
      <c r="E14" s="51">
        <f>SUM('[1]BEE '!$K$19)</f>
        <v>79.573998091989736</v>
      </c>
      <c r="F14" s="51">
        <f>SUM('[1]BEE '!$L$19)</f>
        <v>92.53</v>
      </c>
      <c r="G14" s="51">
        <f>SUM('[1]BEE '!$M$19)</f>
        <v>85.3</v>
      </c>
      <c r="H14" s="57">
        <f t="shared" si="0"/>
        <v>7.1958202997301299</v>
      </c>
      <c r="I14" s="57">
        <f t="shared" si="1"/>
        <v>-7.8136820490651644</v>
      </c>
    </row>
    <row r="15" spans="1:11" ht="20.100000000000001" customHeight="1" x14ac:dyDescent="0.2">
      <c r="A15" s="50" t="s">
        <v>99</v>
      </c>
      <c r="B15" s="70">
        <f>SUM('[1]BEE '!$E$20)/1000</f>
        <v>8.7131499999999988</v>
      </c>
      <c r="C15" s="71" t="s">
        <v>58</v>
      </c>
      <c r="D15" s="57">
        <f>SUM('[1]BEE '!$F$20)</f>
        <v>7.0956235726770132</v>
      </c>
      <c r="E15" s="51">
        <f>SUM('[1]BEE '!$K$20)</f>
        <v>45.641061768981729</v>
      </c>
      <c r="F15" s="51">
        <f>SUM('[1]BEE '!$L$20)</f>
        <v>54.86</v>
      </c>
      <c r="G15" s="51">
        <f>SUM('[1]BEE '!$M$20)</f>
        <v>55.86</v>
      </c>
      <c r="H15" s="57">
        <f t="shared" si="0"/>
        <v>22.389790760659295</v>
      </c>
      <c r="I15" s="57">
        <f t="shared" si="1"/>
        <v>1.8228217280349952</v>
      </c>
    </row>
    <row r="16" spans="1:11" s="35" customFormat="1" ht="20.100000000000001" customHeight="1" x14ac:dyDescent="0.2">
      <c r="A16" s="52" t="s">
        <v>100</v>
      </c>
      <c r="B16" s="70">
        <f>SUM(B14:B15)</f>
        <v>62.111539999999998</v>
      </c>
      <c r="C16" s="71" t="s">
        <v>57</v>
      </c>
      <c r="D16" s="57">
        <f>SUM('[1]BEE '!$F$21)</f>
        <v>1.2341425235769776</v>
      </c>
      <c r="E16" s="51">
        <f>SUM('[1]BEE '!$K$21)</f>
        <v>74.885924395110564</v>
      </c>
      <c r="F16" s="51">
        <f>SUM('[1]BEE '!$L$21)</f>
        <v>87.53</v>
      </c>
      <c r="G16" s="51">
        <f>SUM('[1]BEE '!$M$21)</f>
        <v>81.17</v>
      </c>
      <c r="H16" s="58">
        <f t="shared" si="0"/>
        <v>8.3915310596068906</v>
      </c>
      <c r="I16" s="58">
        <f t="shared" si="1"/>
        <v>-7.2660802010739189</v>
      </c>
    </row>
    <row r="17" spans="1:9" ht="27.75" customHeight="1" x14ac:dyDescent="0.2">
      <c r="A17" s="50" t="s">
        <v>103</v>
      </c>
      <c r="B17" s="70">
        <f>SUM('[1]BEE '!$E$22)/1000</f>
        <v>11.46002</v>
      </c>
      <c r="C17" s="71" t="s">
        <v>58</v>
      </c>
      <c r="D17" s="57">
        <f>SUM('[1]BEE '!$F$22)</f>
        <v>48.523002233025181</v>
      </c>
      <c r="E17" s="54">
        <f>SUM('[1]BEE '!$K$22)</f>
        <v>52.670801759009002</v>
      </c>
      <c r="F17" s="54">
        <f>SUM('[1]BEE '!$L$22)</f>
        <v>58.94</v>
      </c>
      <c r="G17" s="54">
        <f>SUM('[1]BEE '!$M$22)</f>
        <v>54.31</v>
      </c>
      <c r="H17" s="60">
        <f t="shared" si="0"/>
        <v>3.1121573741957036</v>
      </c>
      <c r="I17" s="60">
        <f t="shared" si="1"/>
        <v>-7.8554462164913446</v>
      </c>
    </row>
    <row r="18" spans="1:9" ht="20.100000000000001" customHeight="1" x14ac:dyDescent="0.2">
      <c r="A18" s="50" t="s">
        <v>104</v>
      </c>
      <c r="B18" s="70">
        <f>SUM('[1]BEE '!$E$23)/1000</f>
        <v>5.7503500000000001</v>
      </c>
      <c r="C18" s="71" t="s">
        <v>58</v>
      </c>
      <c r="D18" s="57">
        <f>SUM('[1]BEE '!$F$23)</f>
        <v>1.0698693026427861</v>
      </c>
      <c r="E18" s="51">
        <f>SUM('[1]BEE '!$K$23)</f>
        <v>65.018618310025914</v>
      </c>
      <c r="F18" s="51">
        <f>SUM('[1]BEE '!$L$23)</f>
        <v>76.02</v>
      </c>
      <c r="G18" s="51">
        <f>SUM('[1]BEE '!$M$23)</f>
        <v>76.260000000000005</v>
      </c>
      <c r="H18" s="57">
        <f t="shared" si="0"/>
        <v>17.289481047370501</v>
      </c>
      <c r="I18" s="57">
        <f t="shared" si="1"/>
        <v>0.31570639305448367</v>
      </c>
    </row>
    <row r="19" spans="1:9" s="35" customFormat="1" ht="27.95" customHeight="1" x14ac:dyDescent="0.2">
      <c r="A19" s="53" t="s">
        <v>105</v>
      </c>
      <c r="B19" s="70">
        <f>SUM(B16:B18)</f>
        <v>79.321910000000003</v>
      </c>
      <c r="C19" s="71" t="s">
        <v>57</v>
      </c>
      <c r="D19" s="57">
        <f>SUM('[1]BEE '!$F$24)</f>
        <v>6.102342956730368</v>
      </c>
      <c r="E19" s="51">
        <f>SUM('[1]BEE '!$K$24)</f>
        <v>71.92397592949203</v>
      </c>
      <c r="F19" s="51">
        <f>SUM('[1]BEE '!$L$24)</f>
        <v>83.71</v>
      </c>
      <c r="G19" s="51">
        <f>SUM('[1]BEE '!$M$24)</f>
        <v>76.930000000000007</v>
      </c>
      <c r="H19" s="57">
        <f t="shared" si="0"/>
        <v>6.9601603718563183</v>
      </c>
      <c r="I19" s="57">
        <f t="shared" si="1"/>
        <v>-8.0993907537928322</v>
      </c>
    </row>
    <row r="20" spans="1:9" ht="35.25" customHeight="1" x14ac:dyDescent="0.2">
      <c r="A20" s="55" t="s">
        <v>4</v>
      </c>
      <c r="B20" s="84">
        <f>SUM(B19,B13)</f>
        <v>278.28498999999999</v>
      </c>
      <c r="C20" s="85" t="s">
        <v>57</v>
      </c>
      <c r="D20" s="59">
        <f>SUM('[1]BEE '!$F$25)</f>
        <v>-15.534288554561044</v>
      </c>
      <c r="E20" s="56">
        <f>SUM('[1]BEE '!$K$25)</f>
        <v>81.62850688265641</v>
      </c>
      <c r="F20" s="56">
        <f>SUM('[1]BEE '!$L$25)</f>
        <v>87.65</v>
      </c>
      <c r="G20" s="56">
        <f>SUM('[1]BEE '!$M$25)</f>
        <v>83.96</v>
      </c>
      <c r="H20" s="59">
        <f t="shared" si="0"/>
        <v>2.8562241383334168</v>
      </c>
      <c r="I20" s="59">
        <f t="shared" si="1"/>
        <v>-4.20992584141473</v>
      </c>
    </row>
    <row r="21" spans="1:9" ht="12.75" customHeight="1" x14ac:dyDescent="0.2">
      <c r="A21" s="46"/>
      <c r="B21" s="36"/>
      <c r="C21" s="36"/>
      <c r="D21" s="36"/>
      <c r="E21" s="36"/>
      <c r="F21" s="36"/>
      <c r="H21" s="36"/>
      <c r="I21" s="36"/>
    </row>
    <row r="22" spans="1:9" ht="12.75" customHeight="1" x14ac:dyDescent="0.2">
      <c r="A22" s="141" t="s">
        <v>80</v>
      </c>
      <c r="B22" s="141"/>
      <c r="C22" s="141"/>
      <c r="D22" s="141"/>
      <c r="E22" s="141"/>
      <c r="F22" s="34"/>
      <c r="H22" s="4"/>
      <c r="I22" s="4"/>
    </row>
    <row r="23" spans="1:9" ht="12" x14ac:dyDescent="0.2">
      <c r="A23" s="141" t="s">
        <v>81</v>
      </c>
      <c r="B23" s="141"/>
      <c r="C23" s="141"/>
      <c r="D23" s="141"/>
      <c r="E23" s="141"/>
      <c r="F23" s="37"/>
      <c r="H23" s="4"/>
      <c r="I23" s="4"/>
    </row>
    <row r="25" spans="1:9" ht="24.2" customHeight="1" x14ac:dyDescent="0.2">
      <c r="A25" s="139" t="s">
        <v>82</v>
      </c>
      <c r="B25" s="140"/>
      <c r="C25" s="140"/>
      <c r="D25" s="140"/>
      <c r="E25" s="140"/>
      <c r="F25" s="140"/>
      <c r="G25" s="140"/>
      <c r="H25" s="140"/>
      <c r="I25" s="140"/>
    </row>
    <row r="26" spans="1:9" ht="11.25" x14ac:dyDescent="0.2">
      <c r="A26" s="139"/>
      <c r="B26" s="140"/>
      <c r="C26" s="140"/>
      <c r="D26" s="140"/>
      <c r="E26" s="140"/>
      <c r="F26" s="140"/>
      <c r="G26" s="140"/>
      <c r="H26" s="140"/>
      <c r="I26" s="140"/>
    </row>
  </sheetData>
  <mergeCells count="17">
    <mergeCell ref="A1:I1"/>
    <mergeCell ref="G5:G6"/>
    <mergeCell ref="E7:G7"/>
    <mergeCell ref="B5:B6"/>
    <mergeCell ref="A22:E22"/>
    <mergeCell ref="E4:I4"/>
    <mergeCell ref="H5:I5"/>
    <mergeCell ref="A4:A7"/>
    <mergeCell ref="B4:D4"/>
    <mergeCell ref="D5:D6"/>
    <mergeCell ref="E5:E6"/>
    <mergeCell ref="H7:I7"/>
    <mergeCell ref="F5:F6"/>
    <mergeCell ref="C5:C7"/>
    <mergeCell ref="A26:I26"/>
    <mergeCell ref="A25:I25"/>
    <mergeCell ref="A23:E23"/>
  </mergeCells>
  <phoneticPr fontId="0" type="noConversion"/>
  <conditionalFormatting sqref="A8:I8 A9:A20 D9:I20">
    <cfRule type="expression" dxfId="2" priority="2" stopIfTrue="1">
      <formula>MOD(ROW(),2)=1</formula>
    </cfRule>
  </conditionalFormatting>
  <conditionalFormatting sqref="B9:C20">
    <cfRule type="expression" dxfId="1"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II 1 - m 10/13 SH</oddFooter>
  </headerFooter>
  <ignoredErrors>
    <ignoredError sqref="B1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view="pageLayout" zoomScaleNormal="100" workbookViewId="0">
      <selection sqref="A1:F1"/>
    </sheetView>
  </sheetViews>
  <sheetFormatPr baseColWidth="10" defaultRowHeight="12.75" x14ac:dyDescent="0.2"/>
  <cols>
    <col min="1" max="1" width="30" customWidth="1"/>
    <col min="2" max="3" width="13.140625" customWidth="1"/>
    <col min="4" max="4" width="11.5703125" customWidth="1"/>
    <col min="5" max="5" width="13" customWidth="1"/>
    <col min="6" max="6" width="11.140625" customWidth="1"/>
    <col min="7" max="7" width="7.7109375" customWidth="1"/>
  </cols>
  <sheetData>
    <row r="1" spans="1:20" x14ac:dyDescent="0.2">
      <c r="A1" s="159" t="s">
        <v>86</v>
      </c>
      <c r="B1" s="159"/>
      <c r="C1" s="159"/>
      <c r="D1" s="159"/>
      <c r="E1" s="159"/>
      <c r="F1" s="159"/>
    </row>
    <row r="2" spans="1:20" ht="10.5" customHeight="1" x14ac:dyDescent="0.2">
      <c r="A2" s="44"/>
      <c r="B2" s="44"/>
      <c r="C2" s="44"/>
      <c r="D2" s="44"/>
      <c r="E2" s="44"/>
      <c r="F2" s="44"/>
    </row>
    <row r="3" spans="1:20" ht="10.5" customHeight="1" x14ac:dyDescent="0.2">
      <c r="A3" s="1"/>
      <c r="B3" s="1"/>
      <c r="C3" s="1"/>
      <c r="D3" s="1"/>
      <c r="E3" s="17"/>
      <c r="F3" s="1"/>
    </row>
    <row r="4" spans="1:20" s="18" customFormat="1" ht="20.100000000000001" customHeight="1" x14ac:dyDescent="0.2">
      <c r="A4" s="160" t="s">
        <v>2</v>
      </c>
      <c r="B4" s="135" t="s">
        <v>33</v>
      </c>
      <c r="C4" s="135"/>
      <c r="D4" s="135"/>
      <c r="E4" s="150" t="s">
        <v>87</v>
      </c>
      <c r="F4" s="161"/>
    </row>
    <row r="5" spans="1:20" s="18" customFormat="1" ht="16.5" customHeight="1" x14ac:dyDescent="0.2">
      <c r="A5" s="160"/>
      <c r="B5" s="135"/>
      <c r="C5" s="135"/>
      <c r="D5" s="135"/>
      <c r="E5" s="145"/>
      <c r="F5" s="146"/>
      <c r="K5" s="19"/>
      <c r="L5" s="20"/>
      <c r="M5" s="19"/>
      <c r="N5" s="21"/>
    </row>
    <row r="6" spans="1:20" s="18" customFormat="1" ht="38.25" customHeight="1" x14ac:dyDescent="0.2">
      <c r="A6" s="160"/>
      <c r="B6" s="45" t="s">
        <v>49</v>
      </c>
      <c r="C6" s="47">
        <v>2012</v>
      </c>
      <c r="D6" s="47">
        <v>2013</v>
      </c>
      <c r="E6" s="73" t="s">
        <v>49</v>
      </c>
      <c r="F6" s="72">
        <v>2012</v>
      </c>
      <c r="K6" s="23"/>
      <c r="L6" s="23"/>
      <c r="T6" s="23"/>
    </row>
    <row r="7" spans="1:20" s="18" customFormat="1" ht="20.100000000000001" customHeight="1" x14ac:dyDescent="0.2">
      <c r="A7" s="160"/>
      <c r="B7" s="64" t="s">
        <v>75</v>
      </c>
      <c r="C7" s="64"/>
      <c r="D7" s="64"/>
      <c r="E7" s="64" t="s">
        <v>3</v>
      </c>
      <c r="F7" s="74"/>
    </row>
    <row r="8" spans="1:20" s="18" customFormat="1" ht="21" customHeight="1" x14ac:dyDescent="0.2">
      <c r="A8" s="90"/>
      <c r="B8" s="91"/>
      <c r="C8" s="91"/>
      <c r="D8" s="91"/>
      <c r="E8" s="91"/>
      <c r="F8" s="91"/>
    </row>
    <row r="9" spans="1:20" s="18" customFormat="1" ht="21" customHeight="1" x14ac:dyDescent="0.2">
      <c r="A9" s="67" t="s">
        <v>52</v>
      </c>
      <c r="B9" s="57">
        <f>SUM('[1]BEE '!$R$14)/1000</f>
        <v>1800.5261666666668</v>
      </c>
      <c r="C9" s="57">
        <f>SUM('[1]BEE '!$S$14)/1000</f>
        <v>2013.2470000000001</v>
      </c>
      <c r="D9" s="57">
        <f>SUM('[1]BEE '!$T$14)/1000</f>
        <v>1418.962</v>
      </c>
      <c r="E9" s="57">
        <f t="shared" ref="E9:E20" si="0">D9*100/B9-100</f>
        <v>-21.191814577905333</v>
      </c>
      <c r="F9" s="57">
        <f t="shared" ref="F9:F20" si="1">D9*100/C9-100</f>
        <v>-29.518732674132877</v>
      </c>
      <c r="G9" s="24"/>
      <c r="H9" s="24"/>
    </row>
    <row r="10" spans="1:20" s="18" customFormat="1" ht="21" customHeight="1" x14ac:dyDescent="0.2">
      <c r="A10" s="67" t="s">
        <v>53</v>
      </c>
      <c r="B10" s="57">
        <f>SUM('[1]BEE '!$R$15)/1000</f>
        <v>26.765999999999998</v>
      </c>
      <c r="C10" s="57">
        <f>SUM('[1]BEE '!$S$15)/1000</f>
        <v>49.887</v>
      </c>
      <c r="D10" s="57">
        <f>SUM('[1]BEE '!$T$15)/1000</f>
        <v>104.251</v>
      </c>
      <c r="E10" s="93">
        <f t="shared" si="0"/>
        <v>289.49039826645748</v>
      </c>
      <c r="F10" s="93">
        <f t="shared" si="1"/>
        <v>108.97428187704213</v>
      </c>
    </row>
    <row r="11" spans="1:20" s="25" customFormat="1" ht="21" customHeight="1" x14ac:dyDescent="0.2">
      <c r="A11" s="68" t="s">
        <v>92</v>
      </c>
      <c r="B11" s="57">
        <f>SUM(B9:B10)</f>
        <v>1827.2921666666668</v>
      </c>
      <c r="C11" s="57">
        <f>SUM(C9:C10)</f>
        <v>2063.134</v>
      </c>
      <c r="D11" s="57">
        <f>SUM(D9:D10)</f>
        <v>1523.213</v>
      </c>
      <c r="E11" s="93">
        <f t="shared" si="0"/>
        <v>-16.640971389997588</v>
      </c>
      <c r="F11" s="93">
        <f t="shared" si="1"/>
        <v>-26.169943396793428</v>
      </c>
    </row>
    <row r="12" spans="1:20" s="18" customFormat="1" ht="21" customHeight="1" x14ac:dyDescent="0.2">
      <c r="A12" s="66" t="s">
        <v>94</v>
      </c>
      <c r="B12" s="57">
        <f>SUM('[1]BEE '!$R$17)/1000</f>
        <v>151.58983333333333</v>
      </c>
      <c r="C12" s="57">
        <f>SUM('[1]BEE '!$S$17)/1000</f>
        <v>198.71</v>
      </c>
      <c r="D12" s="57">
        <f>SUM('[1]BEE '!$T$17)/1000</f>
        <v>202.905</v>
      </c>
      <c r="E12" s="93">
        <f t="shared" si="0"/>
        <v>33.851324682064217</v>
      </c>
      <c r="F12" s="93">
        <f t="shared" si="1"/>
        <v>2.1111167027326161</v>
      </c>
    </row>
    <row r="13" spans="1:20" s="25" customFormat="1" ht="21" customHeight="1" x14ac:dyDescent="0.2">
      <c r="A13" s="92" t="s">
        <v>91</v>
      </c>
      <c r="B13" s="57">
        <f>SUM(B11:B12)</f>
        <v>1978.8820000000001</v>
      </c>
      <c r="C13" s="57">
        <f>SUM(C11:C12)</f>
        <v>2261.8440000000001</v>
      </c>
      <c r="D13" s="57">
        <f>SUM(D11:D12)</f>
        <v>1726.1179999999999</v>
      </c>
      <c r="E13" s="93">
        <f t="shared" si="0"/>
        <v>-12.773070855159645</v>
      </c>
      <c r="F13" s="93">
        <f t="shared" si="1"/>
        <v>-23.685364684743959</v>
      </c>
    </row>
    <row r="14" spans="1:20" s="18" customFormat="1" ht="21" customHeight="1" x14ac:dyDescent="0.2">
      <c r="A14" s="67" t="s">
        <v>54</v>
      </c>
      <c r="B14" s="57">
        <f>SUM('[1]BEE '!$R$19)/1000</f>
        <v>445.07816666666668</v>
      </c>
      <c r="C14" s="57">
        <f>SUM('[1]BEE '!$S$19)/1000</f>
        <v>492.43099999999998</v>
      </c>
      <c r="D14" s="57">
        <f>SUM('[1]BEE '!$T$19)/1000</f>
        <v>455.488</v>
      </c>
      <c r="E14" s="93">
        <f t="shared" si="0"/>
        <v>2.3388775529691657</v>
      </c>
      <c r="F14" s="93">
        <f t="shared" si="1"/>
        <v>-7.5021678164047216</v>
      </c>
    </row>
    <row r="15" spans="1:20" s="18" customFormat="1" ht="21" customHeight="1" x14ac:dyDescent="0.2">
      <c r="A15" s="67" t="s">
        <v>55</v>
      </c>
      <c r="B15" s="57">
        <f>SUM('[1]BEE '!$R$20)/1000</f>
        <v>40.922833333333337</v>
      </c>
      <c r="C15" s="57">
        <f>SUM('[1]BEE '!$S$20)/1000</f>
        <v>44.633000000000003</v>
      </c>
      <c r="D15" s="57">
        <f>SUM('[1]BEE '!$T$20)/1000</f>
        <v>48.671999999999997</v>
      </c>
      <c r="E15" s="93">
        <f t="shared" si="0"/>
        <v>18.936046298521191</v>
      </c>
      <c r="F15" s="93">
        <f t="shared" si="1"/>
        <v>9.0493580982680868</v>
      </c>
    </row>
    <row r="16" spans="1:20" s="25" customFormat="1" ht="21" customHeight="1" x14ac:dyDescent="0.2">
      <c r="A16" s="68" t="s">
        <v>90</v>
      </c>
      <c r="B16" s="57">
        <f>SUM(B14:B15)</f>
        <v>486.00100000000003</v>
      </c>
      <c r="C16" s="57">
        <f>SUM(C14:C15)</f>
        <v>537.06399999999996</v>
      </c>
      <c r="D16" s="57">
        <f>SUM(D14:D15)</f>
        <v>504.15999999999997</v>
      </c>
      <c r="E16" s="93">
        <f t="shared" si="0"/>
        <v>3.7364120649957471</v>
      </c>
      <c r="F16" s="93">
        <f t="shared" si="1"/>
        <v>-6.1266441243501646</v>
      </c>
    </row>
    <row r="17" spans="1:7" s="18" customFormat="1" ht="21" customHeight="1" x14ac:dyDescent="0.2">
      <c r="A17" s="66" t="s">
        <v>34</v>
      </c>
      <c r="B17" s="57">
        <f>SUM('[1]BEE '!$R$22)/1000</f>
        <v>39.4495</v>
      </c>
      <c r="C17" s="57">
        <f>SUM('[1]BEE '!$S$22)/1000</f>
        <v>45.478000000000002</v>
      </c>
      <c r="D17" s="57">
        <f>SUM('[1]BEE '!$T$22)/1000</f>
        <v>62.238999999999997</v>
      </c>
      <c r="E17" s="93">
        <f t="shared" si="0"/>
        <v>57.768793013853156</v>
      </c>
      <c r="F17" s="93">
        <f t="shared" si="1"/>
        <v>36.855182725713519</v>
      </c>
    </row>
    <row r="18" spans="1:7" s="18" customFormat="1" ht="21" customHeight="1" x14ac:dyDescent="0.2">
      <c r="A18" s="66" t="s">
        <v>93</v>
      </c>
      <c r="B18" s="57">
        <f>SUM('[1]BEE '!$R$23)/1000</f>
        <v>45.218000000000004</v>
      </c>
      <c r="C18" s="57">
        <f>SUM('[1]BEE '!$S$23)/1000</f>
        <v>43.250999999999998</v>
      </c>
      <c r="D18" s="57">
        <f>SUM('[1]BEE '!$T$23)/1000</f>
        <v>43.851999999999997</v>
      </c>
      <c r="E18" s="93">
        <f t="shared" si="0"/>
        <v>-3.0209208722190368</v>
      </c>
      <c r="F18" s="93">
        <f t="shared" si="1"/>
        <v>1.3895632470925534</v>
      </c>
    </row>
    <row r="19" spans="1:7" s="25" customFormat="1" ht="21" customHeight="1" x14ac:dyDescent="0.2">
      <c r="A19" s="92" t="s">
        <v>89</v>
      </c>
      <c r="B19" s="57">
        <f>SUM(B16:B18)</f>
        <v>570.66849999999999</v>
      </c>
      <c r="C19" s="57">
        <f>SUM(C16:C18)</f>
        <v>625.79299999999989</v>
      </c>
      <c r="D19" s="57">
        <f>SUM(D16:D18)</f>
        <v>610.25099999999998</v>
      </c>
      <c r="E19" s="93">
        <f t="shared" si="0"/>
        <v>6.9361634644281196</v>
      </c>
      <c r="F19" s="93">
        <f t="shared" si="1"/>
        <v>-2.4835688478458451</v>
      </c>
    </row>
    <row r="20" spans="1:7" s="25" customFormat="1" ht="21" customHeight="1" x14ac:dyDescent="0.2">
      <c r="A20" s="55" t="s">
        <v>88</v>
      </c>
      <c r="B20" s="59">
        <f>SUM(B19,B13)</f>
        <v>2549.5505000000003</v>
      </c>
      <c r="C20" s="59">
        <f>SUM(C19,C13)</f>
        <v>2887.6369999999997</v>
      </c>
      <c r="D20" s="59">
        <f>SUM(D19,D13)</f>
        <v>2336.3689999999997</v>
      </c>
      <c r="E20" s="94">
        <f t="shared" si="0"/>
        <v>-8.3615327486159003</v>
      </c>
      <c r="F20" s="94">
        <f t="shared" si="1"/>
        <v>-19.090626695806989</v>
      </c>
    </row>
    <row r="21" spans="1:7" s="18" customFormat="1" ht="22.7" customHeight="1" x14ac:dyDescent="0.2">
      <c r="A21" s="61"/>
      <c r="B21" s="26"/>
      <c r="C21" s="26"/>
      <c r="E21" s="26"/>
      <c r="F21" s="26"/>
    </row>
    <row r="22" spans="1:7" s="18" customFormat="1" ht="18" customHeight="1" x14ac:dyDescent="0.2"/>
    <row r="23" spans="1:7" s="18" customFormat="1" ht="20.100000000000001" customHeight="1" x14ac:dyDescent="0.2">
      <c r="A23" s="38" t="s">
        <v>35</v>
      </c>
      <c r="B23" s="3"/>
      <c r="C23" s="3"/>
      <c r="D23" s="3"/>
      <c r="E23" s="3"/>
      <c r="F23" s="3"/>
    </row>
    <row r="24" spans="1:7" s="18" customFormat="1" ht="15.75" customHeight="1" x14ac:dyDescent="0.2">
      <c r="A24" s="22"/>
      <c r="B24" s="22"/>
      <c r="C24" s="22"/>
      <c r="D24" s="22"/>
      <c r="E24" s="22"/>
      <c r="F24" s="22"/>
    </row>
    <row r="25" spans="1:7" s="18" customFormat="1" ht="36" customHeight="1" x14ac:dyDescent="0.2">
      <c r="A25" s="147" t="s">
        <v>51</v>
      </c>
      <c r="B25" s="145" t="s">
        <v>49</v>
      </c>
      <c r="C25" s="152">
        <v>2012</v>
      </c>
      <c r="D25" s="152">
        <v>2013</v>
      </c>
      <c r="E25" s="157" t="s">
        <v>50</v>
      </c>
      <c r="F25" s="158"/>
    </row>
    <row r="26" spans="1:7" s="18" customFormat="1" ht="36.950000000000003" customHeight="1" x14ac:dyDescent="0.2">
      <c r="A26" s="148"/>
      <c r="B26" s="155"/>
      <c r="C26" s="153"/>
      <c r="D26" s="153"/>
      <c r="E26" s="73" t="s">
        <v>49</v>
      </c>
      <c r="F26" s="72">
        <v>2012</v>
      </c>
    </row>
    <row r="27" spans="1:7" s="18" customFormat="1" ht="19.5" customHeight="1" x14ac:dyDescent="0.2">
      <c r="A27" s="149"/>
      <c r="B27" s="156"/>
      <c r="C27" s="154"/>
      <c r="D27" s="154"/>
      <c r="E27" s="144" t="s">
        <v>3</v>
      </c>
      <c r="F27" s="151"/>
    </row>
    <row r="28" spans="1:7" s="18" customFormat="1" ht="14.25" customHeight="1" x14ac:dyDescent="0.2">
      <c r="A28" s="65"/>
      <c r="B28" s="62"/>
      <c r="C28" s="62"/>
      <c r="D28" s="62"/>
      <c r="E28" s="62"/>
      <c r="F28" s="63"/>
    </row>
    <row r="29" spans="1:7" s="25" customFormat="1" x14ac:dyDescent="0.2">
      <c r="A29" s="50" t="s">
        <v>76</v>
      </c>
      <c r="B29" s="51">
        <f>98622.165/1000</f>
        <v>98.622164999999995</v>
      </c>
      <c r="C29" s="51">
        <f>SUM('[1]BEE '!$D$26)/1000</f>
        <v>60.493580000000001</v>
      </c>
      <c r="D29" s="51">
        <f>SUM('[1]BEE '!$E$26)/1000</f>
        <v>112.60169</v>
      </c>
      <c r="E29" s="57">
        <f>SUM(D29*100/B29-100)</f>
        <v>14.174830779673115</v>
      </c>
      <c r="F29" s="57">
        <f>SUM(D29*100/C29-100)</f>
        <v>86.138248058719626</v>
      </c>
    </row>
    <row r="30" spans="1:7" s="25" customFormat="1" ht="39.6" customHeight="1" x14ac:dyDescent="0.2">
      <c r="A30" s="95" t="s">
        <v>95</v>
      </c>
      <c r="B30" s="70" t="s">
        <v>69</v>
      </c>
      <c r="C30" s="70" t="s">
        <v>69</v>
      </c>
      <c r="D30" s="70" t="s">
        <v>69</v>
      </c>
      <c r="E30" s="57"/>
      <c r="F30" s="57"/>
    </row>
    <row r="31" spans="1:7" s="18" customFormat="1" ht="28.35" customHeight="1" x14ac:dyDescent="0.2">
      <c r="A31" s="50" t="s">
        <v>36</v>
      </c>
      <c r="B31" s="86">
        <f>SUM('[1]BEE '!$K$26)</f>
        <v>40.972567711663331</v>
      </c>
      <c r="C31" s="70">
        <f>SUM('[1]BEE '!$L$26)</f>
        <v>42.17</v>
      </c>
      <c r="D31" s="70">
        <f>SUM('[1]BEE '!$M$26)</f>
        <v>41.04</v>
      </c>
      <c r="E31" s="87">
        <f>SUM(D31*100/B31-100)</f>
        <v>0.16457911256919999</v>
      </c>
      <c r="F31" s="87">
        <f>SUM(D31*100/C31-100)</f>
        <v>-2.6796300687692707</v>
      </c>
      <c r="G31" s="28"/>
    </row>
    <row r="32" spans="1:7" s="18" customFormat="1" ht="28.35" customHeight="1" x14ac:dyDescent="0.2">
      <c r="A32" s="96" t="s">
        <v>77</v>
      </c>
      <c r="B32" s="88">
        <f>SUM('[1]BEE '!$R$26)/1000</f>
        <v>404.08033333333333</v>
      </c>
      <c r="C32" s="88">
        <f>SUM('[1]BEE '!$S$26)/1000</f>
        <v>255.101</v>
      </c>
      <c r="D32" s="88">
        <f>SUM('[1]BEE '!$T$26)/1000</f>
        <v>462.11700000000002</v>
      </c>
      <c r="E32" s="89">
        <f>SUM(D32*100/B32-100)</f>
        <v>14.362655610559301</v>
      </c>
      <c r="F32" s="89">
        <f>(D32*100/C32)-100</f>
        <v>81.150603094460649</v>
      </c>
    </row>
    <row r="33" spans="1:9" s="18" customFormat="1" ht="12.75" customHeight="1" x14ac:dyDescent="0.2">
      <c r="A33" s="5"/>
      <c r="C33" s="27"/>
      <c r="D33" s="27"/>
      <c r="E33" s="27"/>
      <c r="F33" s="27"/>
    </row>
    <row r="34" spans="1:9" s="25" customFormat="1" ht="18.95" customHeight="1" x14ac:dyDescent="0.2">
      <c r="A34" s="141" t="s">
        <v>108</v>
      </c>
      <c r="B34" s="141"/>
      <c r="C34" s="141"/>
      <c r="D34" s="141"/>
      <c r="E34" s="141"/>
      <c r="F34"/>
    </row>
    <row r="35" spans="1:9" ht="18" customHeight="1" x14ac:dyDescent="0.2"/>
    <row r="46" spans="1:9" x14ac:dyDescent="0.2">
      <c r="I46" s="29"/>
    </row>
    <row r="47" spans="1:9" x14ac:dyDescent="0.2">
      <c r="A47" s="1"/>
      <c r="B47" s="1"/>
      <c r="C47" s="1"/>
      <c r="D47" s="1"/>
      <c r="E47" s="1"/>
      <c r="F47" s="1"/>
    </row>
    <row r="48" spans="1:9" x14ac:dyDescent="0.2">
      <c r="A48" s="1"/>
      <c r="B48" s="1"/>
      <c r="C48" s="1"/>
      <c r="D48" s="1"/>
      <c r="E48" s="1"/>
      <c r="F48" s="1"/>
      <c r="G48" s="2"/>
    </row>
    <row r="49" spans="7:7" x14ac:dyDescent="0.2">
      <c r="G49" s="6"/>
    </row>
  </sheetData>
  <mergeCells count="11">
    <mergeCell ref="A34:E34"/>
    <mergeCell ref="C25:C27"/>
    <mergeCell ref="B25:B27"/>
    <mergeCell ref="E25:F25"/>
    <mergeCell ref="A1:F1"/>
    <mergeCell ref="A4:A7"/>
    <mergeCell ref="B4:D5"/>
    <mergeCell ref="E4:F5"/>
    <mergeCell ref="A25:A27"/>
    <mergeCell ref="D25:D27"/>
    <mergeCell ref="E27:F27"/>
  </mergeCells>
  <conditionalFormatting sqref="A8:F20 A28:F3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II 1 - m 10/13 SH</oddFooter>
  </headerFooter>
  <ignoredErrors>
    <ignoredError sqref="B12:E12"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C_II_1_m1310</vt:lpstr>
      <vt:lpstr>Seite 2 - Impressum</vt:lpstr>
      <vt:lpstr>Seite 3 - Inhalte</vt:lpstr>
      <vt:lpstr>Seite 4 - Inhalte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Dez. 120</dc:creator>
  <cp:lastModifiedBy>Jähne, Regina</cp:lastModifiedBy>
  <cp:lastPrinted>2014-03-31T12:04:07Z</cp:lastPrinted>
  <dcterms:created xsi:type="dcterms:W3CDTF">2014-03-31T06:44:57Z</dcterms:created>
  <dcterms:modified xsi:type="dcterms:W3CDTF">2014-03-31T12:04:11Z</dcterms:modified>
</cp:coreProperties>
</file>