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895" tabRatio="655" activeTab="0"/>
  </bookViews>
  <sheets>
    <sheet name="Januar bis Dezember 05 (A)" sheetId="1" r:id="rId1"/>
    <sheet name="Januar bis Dezember 05_S2" sheetId="2" r:id="rId2"/>
    <sheet name="Januar bis Dezember 05 (B)S3" sheetId="3" r:id="rId3"/>
    <sheet name="Januar bis Dezember 05 (B)S4" sheetId="4" r:id="rId4"/>
  </sheets>
  <externalReferences>
    <externalReference r:id="rId7"/>
    <externalReference r:id="rId8"/>
  </externalReferences>
  <definedNames>
    <definedName name="DATABASE" localSheetId="2">'Januar bis Dezember 05 (B)S3'!$A:$XFD</definedName>
    <definedName name="DATABASE" localSheetId="3">'Januar bis Dezember 05 (B)S4'!$A:$XFD</definedName>
    <definedName name="DATABASE" localSheetId="1">'Januar bis Dezember 05_S2'!$A:$XFD</definedName>
    <definedName name="_xlnm.Print_Area" localSheetId="0">'Januar bis Dezember 05 (A)'!$A$1:$J$61</definedName>
    <definedName name="_xlnm.Print_Area" localSheetId="2">'Januar bis Dezember 05 (B)S3'!$A$1:$H$67</definedName>
    <definedName name="_xlnm.Print_Area" localSheetId="3">'Januar bis Dezember 05 (B)S4'!$A$1:$J$69</definedName>
    <definedName name="_xlnm.Print_Area" localSheetId="1">'Januar bis Dezember 05_S2'!$A$1:$I$67</definedName>
    <definedName name="OLE_LINK1" localSheetId="0">'Januar bis Dezember 05 (A)'!$A$1</definedName>
    <definedName name="CRITERIA" localSheetId="0">'[2]Januar bis Dezember 92 (A)'!#REF!</definedName>
    <definedName name="CRITERIA" localSheetId="2">'Januar bis Dezember 05 (B)S3'!#REF!</definedName>
    <definedName name="CRITERIA" localSheetId="3">'Januar bis Dezember 05 (B)S4'!#REF!</definedName>
    <definedName name="CRITERIA" localSheetId="1">'Januar bis Dezember 05_S2'!$F$4</definedName>
    <definedName name="CRITERIA">'[1]Januar bis Dezember 92 (A)'!#REF!</definedName>
  </definedNames>
  <calcPr fullCalcOnLoad="1"/>
</workbook>
</file>

<file path=xl/sharedStrings.xml><?xml version="1.0" encoding="utf-8"?>
<sst xmlns="http://schemas.openxmlformats.org/spreadsheetml/2006/main" count="228" uniqueCount="128">
  <si>
    <t>1. Halbjahr</t>
  </si>
  <si>
    <t>2. Halbjahr</t>
  </si>
  <si>
    <t>Januar bis Dezember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</si>
  <si>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</si>
  <si>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</si>
  <si>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</si>
  <si>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</si>
  <si>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</si>
  <si>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</si>
  <si>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</si>
  <si>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</si>
  <si>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</si>
  <si>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</si>
  <si>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</si>
  <si>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</si>
  <si>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</si>
  <si>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</si>
  <si>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</si>
  <si>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</si>
  <si>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</si>
  <si>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</si>
  <si>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</si>
  <si>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</si>
  <si>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</si>
  <si>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</si>
  <si>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</si>
  <si>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</si>
  <si>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</si>
  <si>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</si>
  <si>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</si>
  <si>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</si>
  <si>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</si>
  <si>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</si>
  <si>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</si>
  <si>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</si>
  <si>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</si>
  <si>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</si>
  <si>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</si>
  <si>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 xml:space="preserve">                 x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</si>
  <si>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</si>
  <si>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</si>
  <si>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</si>
  <si>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</si>
  <si>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</si>
  <si>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</si>
  <si>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</si>
  <si>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</si>
  <si>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</si>
  <si>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</si>
  <si>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</si>
  <si>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</si>
  <si>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</si>
  <si>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</si>
  <si>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</si>
  <si>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 xml:space="preserve">              x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</si>
  <si>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</si>
  <si>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</si>
  <si>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</si>
  <si>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</si>
  <si>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</si>
  <si>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</si>
  <si>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</si>
  <si>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</si>
  <si>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-</t>
  </si>
  <si>
    <t xml:space="preserve">                   -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</si>
  <si>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</si>
  <si>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</si>
  <si>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</si>
  <si>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</si>
  <si>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</si>
  <si>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</si>
  <si>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</si>
  <si>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</si>
  <si>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</si>
  <si>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</si>
  <si>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</si>
  <si>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</si>
  <si>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</si>
  <si>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</si>
  <si>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</si>
  <si>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</si>
  <si>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</si>
  <si>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</si>
  <si>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</si>
  <si>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</si>
  <si>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</si>
  <si>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</si>
  <si>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</si>
  <si>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</si>
  <si>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</si>
  <si>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</si>
  <si>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</si>
  <si>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 xml:space="preserve">               -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</si>
  <si>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</si>
  <si>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</si>
  <si>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</si>
  <si>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</si>
  <si>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</si>
  <si>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</si>
  <si>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</si>
  <si>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</si>
  <si>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</si>
  <si>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</si>
  <si>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</si>
  <si>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</si>
  <si>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</si>
  <si>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</si>
  <si>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</si>
  <si>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</si>
  <si>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</si>
  <si>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</si>
  <si>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</si>
  <si>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</si>
  <si>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</si>
  <si>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</si>
  <si>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</si>
  <si>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</si>
  <si>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</si>
  <si>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</si>
  <si>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</si>
  <si>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</si>
  <si>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</si>
  <si>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</si>
  <si>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</si>
  <si>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</si>
  <si>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 xml:space="preserve">                  x</t>
  </si>
  <si>
    <t>Seeverkehr des Hafens Hamburg Januar bis Dezember 2005</t>
  </si>
  <si>
    <t xml:space="preserve">           Stückgut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</si>
</sst>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"/>
    <numFmt numFmtId="173" formatCode="dd/\ mmmm\ yy"/>
    <numFmt numFmtId="174" formatCode="#\ ###.0"/>
    <numFmt numFmtId="175" formatCode="0.0"/>
    <numFmt numFmtId="176" formatCode="#\ ###\ .0"/>
    <numFmt numFmtId="177" formatCode="#\ ###\ ##0"/>
    <numFmt numFmtId="178" formatCode="\ \+* #0.0\ ;\ \-* #0.0\ "/>
    <numFmt numFmtId="179" formatCode="#\ ###\ .0\ \ "/>
    <numFmt numFmtId="180" formatCode="#\ ###.0\ \ "/>
    <numFmt numFmtId="181" formatCode="#\ ###\ \ \ \ "/>
    <numFmt numFmtId="182" formatCode="#\ ###.0\ \ \ \ "/>
    <numFmt numFmtId="183" formatCode="dd"/>
    <numFmt numFmtId="184" formatCode="\ \ #\ #.0"/>
    <numFmt numFmtId="185" formatCode="#,##0.0"/>
    <numFmt numFmtId="186" formatCode="\ \ ##.0"/>
    <numFmt numFmtId="187" formatCode="#\ ##0.0\ \ "/>
    <numFmt numFmtId="188" formatCode="#\ ###\ ##0\ \ \ "/>
    <numFmt numFmtId="189" formatCode="#\ ###\ ##0.0\ \ \ "/>
    <numFmt numFmtId="190" formatCode="\+* ##\ #0.0\ ;\-* ##\ #0.0\ "/>
    <numFmt numFmtId="191" formatCode="#\ ###\ ##0\ \ "/>
    <numFmt numFmtId="192" formatCode="\+* #0.0\ ;\-* #0.0\ "/>
    <numFmt numFmtId="193" formatCode="#\ ###\ ##0.0\ \ "/>
    <numFmt numFmtId="194" formatCode="\+* #\ ##0.0\ ;\-* #\ ##0.0\ "/>
    <numFmt numFmtId="195" formatCode="#\ ###0.0\ \ "/>
    <numFmt numFmtId="196" formatCode="\ \ \ \+* #0.0\ ;\ \ \ \-* #0.0\ "/>
    <numFmt numFmtId="197" formatCode="\ \ \ \ \ \ \+* #\ ##0.0\ ;\ \ \ \ \ \ \-* #\ ##0.0\ "/>
    <numFmt numFmtId="198" formatCode="\ \ \ \ \+* #\ ##0.0\ ;\ \ \ \ \-* #\ ##0.0\ "/>
    <numFmt numFmtId="199" formatCode="\ \ \ \ \ \+* #\ ##0.0\ ;\ \ \ \ \ \-* #\ ##0.0\ "/>
    <numFmt numFmtId="200" formatCode="dd/\ mmmm\ yyyy"/>
    <numFmt numFmtId="201" formatCode="\ \ \ \ \ \ \ \ \ \+* #\ ##0.0\ ;\ \ \ \ \ \ \ \ \ \-* #\ ##0.0\ "/>
    <numFmt numFmtId="202" formatCode="\ \ \ \ \ \ \ \ \+* #\ ##0.0\ \ \ ;\ \ \ \ \ \ \ \ \-* #\ ##0.0\ \ \ "/>
    <numFmt numFmtId="203" formatCode="\ \ \ \ \ \ \ \+* #\ ##0.0\ \ \ ;\ \ \ \ \ \ \ \-* #\ ##0.0\ \ \ "/>
    <numFmt numFmtId="204" formatCode="\ \ \ \ \ \+\ \ * #\ ##0.0\ ;\ \ \ \ \ \ \-\ \ * #\ ##0.0\ "/>
    <numFmt numFmtId="205" formatCode="#\ ###0.0"/>
    <numFmt numFmtId="206" formatCode="#\ ###\ ##0\ "/>
    <numFmt numFmtId="207" formatCode="#\ ###\ ##0.0\ "/>
    <numFmt numFmtId="208" formatCode="#\ ##0\ \ "/>
    <numFmt numFmtId="209" formatCode="\ \ \ \ \ \ \+* #\ ##0.0\ \ \ \ ;\ \ \ \ \ \ \-* #\ ##0.0\ \ \ \ "/>
    <numFmt numFmtId="210" formatCode="\ \+* #0.0;\ \-* #0.0"/>
    <numFmt numFmtId="211" formatCode="#\ ###0\ \ "/>
    <numFmt numFmtId="212" formatCode="#\ ###\ ###0\ \ "/>
    <numFmt numFmtId="213" formatCode="\ \ \ \+\ * #0.0\ \ ;\ \ \ \-\ * #0.0\ \ "/>
    <numFmt numFmtId="214" formatCode="#\ ###\ ###.0\ \ "/>
    <numFmt numFmtId="215" formatCode="#\ ###.0\ "/>
    <numFmt numFmtId="216" formatCode="#\ ###\ ##.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8"/>
      <name val="Arial"/>
      <family val="2"/>
    </font>
    <font>
      <b/>
      <sz val="9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2" borderId="0" xfId="18" applyFont="1" applyFill="1">
      <alignment/>
      <protection/>
    </xf>
    <xf numFmtId="0" fontId="0" fillId="2" borderId="0" xfId="0" applyFont="1" applyFill="1" applyAlignment="1">
      <alignment/>
    </xf>
    <xf numFmtId="0" fontId="7" fillId="2" borderId="0" xfId="18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6" fillId="2" borderId="0" xfId="18" applyFont="1" applyFill="1" applyAlignment="1">
      <alignment horizontal="centerContinuous"/>
      <protection/>
    </xf>
    <xf numFmtId="0" fontId="0" fillId="2" borderId="0" xfId="18" applyFont="1" applyFill="1">
      <alignment/>
      <protection/>
    </xf>
    <xf numFmtId="0" fontId="1" fillId="2" borderId="0" xfId="18" applyFont="1" applyFill="1">
      <alignment/>
      <protection/>
    </xf>
    <xf numFmtId="0" fontId="6" fillId="2" borderId="1" xfId="18" applyFont="1" applyFill="1" applyBorder="1">
      <alignment/>
      <protection/>
    </xf>
    <xf numFmtId="0" fontId="6" fillId="2" borderId="2" xfId="18" applyFont="1" applyFill="1" applyBorder="1">
      <alignment/>
      <protection/>
    </xf>
    <xf numFmtId="0" fontId="8" fillId="0" borderId="3" xfId="18" applyFont="1" applyBorder="1" applyAlignment="1">
      <alignment horizontal="center"/>
      <protection/>
    </xf>
    <xf numFmtId="0" fontId="6" fillId="2" borderId="4" xfId="18" applyFont="1" applyFill="1" applyBorder="1" applyAlignment="1">
      <alignment horizontal="centerContinuous"/>
      <protection/>
    </xf>
    <xf numFmtId="0" fontId="6" fillId="2" borderId="5" xfId="18" applyFont="1" applyFill="1" applyBorder="1" applyAlignment="1">
      <alignment horizontal="centerContinuous"/>
      <protection/>
    </xf>
    <xf numFmtId="0" fontId="6" fillId="2" borderId="0" xfId="18" applyFont="1" applyFill="1" applyBorder="1">
      <alignment/>
      <protection/>
    </xf>
    <xf numFmtId="0" fontId="6" fillId="2" borderId="6" xfId="18" applyFont="1" applyFill="1" applyBorder="1">
      <alignment/>
      <protection/>
    </xf>
    <xf numFmtId="0" fontId="6" fillId="2" borderId="7" xfId="18" applyFont="1" applyFill="1" applyBorder="1">
      <alignment/>
      <protection/>
    </xf>
    <xf numFmtId="0" fontId="6" fillId="2" borderId="8" xfId="18" applyFont="1" applyFill="1" applyBorder="1" applyAlignment="1">
      <alignment horizontal="center"/>
      <protection/>
    </xf>
    <xf numFmtId="0" fontId="6" fillId="2" borderId="9" xfId="18" applyFont="1" applyFill="1" applyBorder="1" applyAlignment="1">
      <alignment horizontal="center"/>
      <protection/>
    </xf>
    <xf numFmtId="0" fontId="6" fillId="2" borderId="10" xfId="18" applyFont="1" applyFill="1" applyBorder="1" applyAlignment="1">
      <alignment horizontal="center"/>
      <protection/>
    </xf>
    <xf numFmtId="0" fontId="6" fillId="2" borderId="11" xfId="18" applyFont="1" applyFill="1" applyBorder="1">
      <alignment/>
      <protection/>
    </xf>
    <xf numFmtId="0" fontId="6" fillId="2" borderId="12" xfId="18" applyFont="1" applyFill="1" applyBorder="1">
      <alignment/>
      <protection/>
    </xf>
    <xf numFmtId="0" fontId="6" fillId="2" borderId="13" xfId="18" applyFont="1" applyFill="1" applyBorder="1">
      <alignment/>
      <protection/>
    </xf>
    <xf numFmtId="0" fontId="6" fillId="2" borderId="14" xfId="18" applyFont="1" applyFill="1" applyBorder="1" applyAlignment="1">
      <alignment horizontal="center"/>
      <protection/>
    </xf>
    <xf numFmtId="207" fontId="6" fillId="2" borderId="9" xfId="18" applyNumberFormat="1" applyFont="1" applyFill="1" applyBorder="1">
      <alignment/>
      <protection/>
    </xf>
    <xf numFmtId="207" fontId="4" fillId="2" borderId="9" xfId="18" applyNumberFormat="1" applyFont="1" applyFill="1" applyBorder="1">
      <alignment/>
      <protection/>
    </xf>
    <xf numFmtId="196" fontId="6" fillId="2" borderId="0" xfId="18" applyNumberFormat="1" applyFont="1" applyFill="1" applyBorder="1">
      <alignment/>
      <protection/>
    </xf>
    <xf numFmtId="185" fontId="0" fillId="2" borderId="0" xfId="18" applyNumberFormat="1" applyFont="1" applyFill="1">
      <alignment/>
      <protection/>
    </xf>
    <xf numFmtId="196" fontId="6" fillId="2" borderId="11" xfId="18" applyNumberFormat="1" applyFont="1" applyFill="1" applyBorder="1">
      <alignment/>
      <protection/>
    </xf>
    <xf numFmtId="207" fontId="6" fillId="2" borderId="7" xfId="18" applyNumberFormat="1" applyFont="1" applyFill="1" applyBorder="1">
      <alignment/>
      <protection/>
    </xf>
    <xf numFmtId="207" fontId="4" fillId="2" borderId="7" xfId="18" applyNumberFormat="1" applyFont="1" applyFill="1" applyBorder="1">
      <alignment/>
      <protection/>
    </xf>
    <xf numFmtId="207" fontId="6" fillId="2" borderId="0" xfId="18" applyNumberFormat="1" applyFont="1" applyFill="1">
      <alignment/>
      <protection/>
    </xf>
    <xf numFmtId="3" fontId="0" fillId="2" borderId="0" xfId="18" applyNumberFormat="1" applyFont="1" applyFill="1">
      <alignment/>
      <protection/>
    </xf>
    <xf numFmtId="206" fontId="6" fillId="2" borderId="9" xfId="18" applyNumberFormat="1" applyFont="1" applyFill="1" applyBorder="1">
      <alignment/>
      <protection/>
    </xf>
    <xf numFmtId="206" fontId="4" fillId="2" borderId="9" xfId="18" applyNumberFormat="1" applyFont="1" applyFill="1" applyBorder="1">
      <alignment/>
      <protection/>
    </xf>
    <xf numFmtId="207" fontId="4" fillId="2" borderId="0" xfId="18" applyNumberFormat="1" applyFont="1" applyFill="1">
      <alignment/>
      <protection/>
    </xf>
    <xf numFmtId="0" fontId="0" fillId="2" borderId="0" xfId="18" applyFont="1" applyFill="1" applyBorder="1">
      <alignment/>
      <protection/>
    </xf>
    <xf numFmtId="207" fontId="6" fillId="2" borderId="0" xfId="18" applyNumberFormat="1" applyFont="1" applyFill="1" applyBorder="1">
      <alignment/>
      <protection/>
    </xf>
    <xf numFmtId="207" fontId="4" fillId="2" borderId="0" xfId="18" applyNumberFormat="1" applyFont="1" applyFill="1" applyBorder="1">
      <alignment/>
      <protection/>
    </xf>
    <xf numFmtId="0" fontId="0" fillId="2" borderId="0" xfId="0" applyFill="1" applyAlignment="1">
      <alignment/>
    </xf>
    <xf numFmtId="207" fontId="6" fillId="2" borderId="0" xfId="19" applyNumberFormat="1" applyFont="1" applyFill="1">
      <alignment/>
      <protection/>
    </xf>
    <xf numFmtId="178" fontId="6" fillId="2" borderId="0" xfId="18" applyNumberFormat="1" applyFont="1" applyFill="1">
      <alignment/>
      <protection/>
    </xf>
    <xf numFmtId="0" fontId="4" fillId="2" borderId="0" xfId="20" applyFont="1" applyFill="1" applyAlignment="1">
      <alignment horizontal="centerContinuous"/>
      <protection/>
    </xf>
    <xf numFmtId="194" fontId="4" fillId="2" borderId="0" xfId="20" applyNumberFormat="1" applyFont="1" applyFill="1" applyAlignment="1">
      <alignment horizontal="centerContinuous"/>
      <protection/>
    </xf>
    <xf numFmtId="201" fontId="4" fillId="2" borderId="0" xfId="20" applyNumberFormat="1" applyFont="1" applyFill="1" applyAlignment="1">
      <alignment horizontal="centerContinuous"/>
      <protection/>
    </xf>
    <xf numFmtId="0" fontId="4" fillId="2" borderId="0" xfId="20" applyFont="1" applyFill="1">
      <alignment/>
      <protection/>
    </xf>
    <xf numFmtId="0" fontId="12" fillId="2" borderId="0" xfId="20" applyFont="1" applyFill="1">
      <alignment/>
      <protection/>
    </xf>
    <xf numFmtId="194" fontId="4" fillId="2" borderId="0" xfId="20" applyNumberFormat="1" applyFont="1" applyFill="1">
      <alignment/>
      <protection/>
    </xf>
    <xf numFmtId="201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8" xfId="20" applyFont="1" applyFill="1" applyBorder="1">
      <alignment/>
      <protection/>
    </xf>
    <xf numFmtId="194" fontId="4" fillId="2" borderId="1" xfId="20" applyNumberFormat="1" applyFont="1" applyFill="1" applyBorder="1">
      <alignment/>
      <protection/>
    </xf>
    <xf numFmtId="201" fontId="4" fillId="2" borderId="2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0" fontId="4" fillId="2" borderId="4" xfId="20" applyFont="1" applyFill="1" applyBorder="1" applyAlignment="1">
      <alignment horizontal="centerContinuous"/>
      <protection/>
    </xf>
    <xf numFmtId="0" fontId="4" fillId="2" borderId="5" xfId="20" applyFont="1" applyFill="1" applyBorder="1" applyAlignment="1">
      <alignment horizontal="centerContinuous"/>
      <protection/>
    </xf>
    <xf numFmtId="199" fontId="4" fillId="2" borderId="15" xfId="20" applyNumberFormat="1" applyFont="1" applyFill="1" applyBorder="1" applyAlignment="1">
      <alignment horizontal="centerContinuous"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201" fontId="4" fillId="2" borderId="15" xfId="20" applyNumberFormat="1" applyFont="1" applyFill="1" applyBorder="1">
      <alignment/>
      <protection/>
    </xf>
    <xf numFmtId="201" fontId="4" fillId="2" borderId="15" xfId="20" applyNumberFormat="1" applyFont="1" applyFill="1" applyBorder="1" applyAlignment="1">
      <alignment horizontal="centerContinuous"/>
      <protection/>
    </xf>
    <xf numFmtId="0" fontId="4" fillId="2" borderId="3" xfId="20" applyFont="1" applyFill="1" applyBorder="1" applyAlignment="1">
      <alignment horizontal="center"/>
      <protection/>
    </xf>
    <xf numFmtId="201" fontId="4" fillId="2" borderId="7" xfId="20" applyNumberFormat="1" applyFont="1" applyFill="1" applyBorder="1" applyAlignment="1">
      <alignment horizontal="center"/>
      <protection/>
    </xf>
    <xf numFmtId="201" fontId="4" fillId="2" borderId="9" xfId="20" applyNumberFormat="1" applyFont="1" applyFill="1" applyBorder="1" applyAlignment="1">
      <alignment horizontal="center"/>
      <protection/>
    </xf>
    <xf numFmtId="0" fontId="4" fillId="2" borderId="11" xfId="20" applyFont="1" applyFill="1" applyBorder="1">
      <alignment/>
      <protection/>
    </xf>
    <xf numFmtId="0" fontId="4" fillId="2" borderId="12" xfId="20" applyFont="1" applyFill="1" applyBorder="1">
      <alignment/>
      <protection/>
    </xf>
    <xf numFmtId="201" fontId="4" fillId="2" borderId="13" xfId="20" applyNumberFormat="1" applyFont="1" applyFill="1" applyBorder="1" applyAlignment="1">
      <alignment horizontal="center"/>
      <protection/>
    </xf>
    <xf numFmtId="187" fontId="4" fillId="2" borderId="9" xfId="20" applyNumberFormat="1" applyFont="1" applyFill="1" applyBorder="1">
      <alignment/>
      <protection/>
    </xf>
    <xf numFmtId="0" fontId="4" fillId="2" borderId="9" xfId="20" applyFont="1" applyFill="1" applyBorder="1">
      <alignment/>
      <protection/>
    </xf>
    <xf numFmtId="194" fontId="4" fillId="2" borderId="9" xfId="20" applyNumberFormat="1" applyFont="1" applyFill="1" applyBorder="1">
      <alignment/>
      <protection/>
    </xf>
    <xf numFmtId="201" fontId="4" fillId="2" borderId="9" xfId="20" applyNumberFormat="1" applyFont="1" applyFill="1" applyBorder="1">
      <alignment/>
      <protection/>
    </xf>
    <xf numFmtId="198" fontId="4" fillId="2" borderId="9" xfId="20" applyNumberFormat="1" applyFont="1" applyFill="1" applyBorder="1">
      <alignment/>
      <protection/>
    </xf>
    <xf numFmtId="203" fontId="4" fillId="2" borderId="9" xfId="20" applyNumberFormat="1" applyFont="1" applyFill="1" applyBorder="1">
      <alignment/>
      <protection/>
    </xf>
    <xf numFmtId="187" fontId="4" fillId="2" borderId="10" xfId="20" applyNumberFormat="1" applyFont="1" applyFill="1" applyBorder="1">
      <alignment/>
      <protection/>
    </xf>
    <xf numFmtId="187" fontId="4" fillId="2" borderId="9" xfId="21" applyNumberFormat="1" applyFont="1" applyFill="1" applyBorder="1" applyAlignment="1">
      <alignment horizontal="left"/>
      <protection/>
    </xf>
    <xf numFmtId="199" fontId="4" fillId="2" borderId="9" xfId="20" applyNumberFormat="1" applyFont="1" applyFill="1" applyBorder="1">
      <alignment/>
      <protection/>
    </xf>
    <xf numFmtId="202" fontId="4" fillId="2" borderId="9" xfId="20" applyNumberFormat="1" applyFont="1" applyFill="1" applyBorder="1">
      <alignment/>
      <protection/>
    </xf>
    <xf numFmtId="202" fontId="4" fillId="2" borderId="9" xfId="20" applyNumberFormat="1" applyFont="1" applyFill="1" applyBorder="1" applyAlignment="1">
      <alignment horizontal="left"/>
      <protection/>
    </xf>
    <xf numFmtId="194" fontId="4" fillId="2" borderId="13" xfId="20" applyNumberFormat="1" applyFont="1" applyFill="1" applyBorder="1">
      <alignment/>
      <protection/>
    </xf>
    <xf numFmtId="187" fontId="4" fillId="2" borderId="7" xfId="20" applyNumberFormat="1" applyFont="1" applyFill="1" applyBorder="1">
      <alignment/>
      <protection/>
    </xf>
    <xf numFmtId="198" fontId="4" fillId="2" borderId="7" xfId="20" applyNumberFormat="1" applyFont="1" applyFill="1" applyBorder="1">
      <alignment/>
      <protection/>
    </xf>
    <xf numFmtId="203" fontId="4" fillId="2" borderId="7" xfId="20" applyNumberFormat="1" applyFont="1" applyFill="1" applyBorder="1">
      <alignment/>
      <protection/>
    </xf>
    <xf numFmtId="187" fontId="4" fillId="2" borderId="0" xfId="20" applyNumberFormat="1" applyFont="1" applyFill="1">
      <alignment/>
      <protection/>
    </xf>
    <xf numFmtId="0" fontId="12" fillId="2" borderId="0" xfId="20" applyFont="1" applyFill="1" applyAlignment="1">
      <alignment horizontal="left"/>
      <protection/>
    </xf>
    <xf numFmtId="187" fontId="0" fillId="2" borderId="0" xfId="0" applyNumberFormat="1" applyFill="1" applyAlignment="1">
      <alignment/>
    </xf>
    <xf numFmtId="199" fontId="4" fillId="2" borderId="0" xfId="20" applyNumberFormat="1" applyFont="1" applyFill="1" applyAlignment="1">
      <alignment horizontal="centerContinuous"/>
      <protection/>
    </xf>
    <xf numFmtId="194" fontId="4" fillId="2" borderId="0" xfId="20" applyNumberFormat="1" applyFont="1" applyFill="1" applyBorder="1" applyAlignment="1">
      <alignment horizontal="centerContinuous"/>
      <protection/>
    </xf>
    <xf numFmtId="199" fontId="4" fillId="2" borderId="0" xfId="20" applyNumberFormat="1" applyFont="1" applyFill="1">
      <alignment/>
      <protection/>
    </xf>
    <xf numFmtId="194" fontId="4" fillId="2" borderId="0" xfId="20" applyNumberFormat="1" applyFont="1" applyFill="1" applyBorder="1">
      <alignment/>
      <protection/>
    </xf>
    <xf numFmtId="199" fontId="4" fillId="2" borderId="1" xfId="20" applyNumberFormat="1" applyFont="1" applyFill="1" applyBorder="1">
      <alignment/>
      <protection/>
    </xf>
    <xf numFmtId="194" fontId="4" fillId="2" borderId="2" xfId="20" applyNumberFormat="1" applyFont="1" applyFill="1" applyBorder="1">
      <alignment/>
      <protection/>
    </xf>
    <xf numFmtId="194" fontId="4" fillId="2" borderId="15" xfId="20" applyNumberFormat="1" applyFont="1" applyFill="1" applyBorder="1">
      <alignment/>
      <protection/>
    </xf>
    <xf numFmtId="199" fontId="4" fillId="2" borderId="7" xfId="20" applyNumberFormat="1" applyFont="1" applyFill="1" applyBorder="1" applyAlignment="1">
      <alignment horizontal="center"/>
      <protection/>
    </xf>
    <xf numFmtId="194" fontId="4" fillId="2" borderId="7" xfId="20" applyNumberFormat="1" applyFont="1" applyFill="1" applyBorder="1" applyAlignment="1">
      <alignment horizontal="center"/>
      <protection/>
    </xf>
    <xf numFmtId="199" fontId="4" fillId="2" borderId="9" xfId="20" applyNumberFormat="1" applyFont="1" applyFill="1" applyBorder="1" applyAlignment="1">
      <alignment horizontal="center"/>
      <protection/>
    </xf>
    <xf numFmtId="194" fontId="4" fillId="2" borderId="9" xfId="20" applyNumberFormat="1" applyFont="1" applyFill="1" applyBorder="1" applyAlignment="1">
      <alignment horizontal="center"/>
      <protection/>
    </xf>
    <xf numFmtId="199" fontId="4" fillId="2" borderId="13" xfId="20" applyNumberFormat="1" applyFont="1" applyFill="1" applyBorder="1" applyAlignment="1">
      <alignment horizontal="center"/>
      <protection/>
    </xf>
    <xf numFmtId="194" fontId="4" fillId="2" borderId="13" xfId="20" applyNumberFormat="1" applyFont="1" applyFill="1" applyBorder="1" applyAlignment="1">
      <alignment horizontal="center"/>
      <protection/>
    </xf>
    <xf numFmtId="194" fontId="4" fillId="2" borderId="7" xfId="20" applyNumberFormat="1" applyFont="1" applyFill="1" applyBorder="1">
      <alignment/>
      <protection/>
    </xf>
    <xf numFmtId="0" fontId="4" fillId="2" borderId="1" xfId="20" applyFont="1" applyFill="1" applyBorder="1" applyAlignment="1">
      <alignment horizontal="centerContinuous"/>
      <protection/>
    </xf>
    <xf numFmtId="0" fontId="13" fillId="2" borderId="0" xfId="20" applyFont="1" applyFill="1">
      <alignment/>
      <protection/>
    </xf>
    <xf numFmtId="187" fontId="14" fillId="2" borderId="0" xfId="0" applyNumberFormat="1" applyFont="1" applyFill="1" applyAlignment="1">
      <alignment/>
    </xf>
    <xf numFmtId="187" fontId="6" fillId="2" borderId="0" xfId="0" applyNumberFormat="1" applyFont="1" applyFill="1" applyAlignment="1">
      <alignment/>
    </xf>
    <xf numFmtId="172" fontId="4" fillId="2" borderId="0" xfId="20" applyNumberFormat="1" applyFont="1" applyFill="1" applyAlignment="1">
      <alignment horizontal="centerContinuous"/>
      <protection/>
    </xf>
    <xf numFmtId="190" fontId="4" fillId="2" borderId="0" xfId="20" applyNumberFormat="1" applyFont="1" applyFill="1" applyAlignment="1">
      <alignment horizontal="centerContinuous"/>
      <protection/>
    </xf>
    <xf numFmtId="0" fontId="4" fillId="2" borderId="0" xfId="21" applyFont="1" applyFill="1">
      <alignment/>
      <protection/>
    </xf>
    <xf numFmtId="172" fontId="4" fillId="2" borderId="0" xfId="20" applyNumberFormat="1" applyFont="1" applyFill="1">
      <alignment/>
      <protection/>
    </xf>
    <xf numFmtId="190" fontId="4" fillId="2" borderId="0" xfId="20" applyNumberFormat="1" applyFont="1" applyFill="1">
      <alignment/>
      <protection/>
    </xf>
    <xf numFmtId="0" fontId="4" fillId="2" borderId="0" xfId="20" applyFont="1" applyFill="1" applyAlignment="1">
      <alignment horizontal="center"/>
      <protection/>
    </xf>
    <xf numFmtId="0" fontId="4" fillId="2" borderId="10" xfId="20" applyFont="1" applyFill="1" applyBorder="1">
      <alignment/>
      <protection/>
    </xf>
    <xf numFmtId="0" fontId="4" fillId="2" borderId="6" xfId="20" applyFont="1" applyFill="1" applyBorder="1" applyAlignment="1">
      <alignment horizontal="center"/>
      <protection/>
    </xf>
    <xf numFmtId="201" fontId="4" fillId="2" borderId="5" xfId="20" applyNumberFormat="1" applyFont="1" applyFill="1" applyBorder="1" applyAlignment="1">
      <alignment horizontal="centerContinuous"/>
      <protection/>
    </xf>
    <xf numFmtId="190" fontId="4" fillId="2" borderId="7" xfId="20" applyNumberFormat="1" applyFont="1" applyFill="1" applyBorder="1" applyAlignment="1">
      <alignment horizontal="center"/>
      <protection/>
    </xf>
    <xf numFmtId="194" fontId="4" fillId="2" borderId="8" xfId="20" applyNumberFormat="1" applyFont="1" applyFill="1" applyBorder="1" applyAlignment="1">
      <alignment horizontal="center"/>
      <protection/>
    </xf>
    <xf numFmtId="190" fontId="4" fillId="2" borderId="9" xfId="20" applyNumberFormat="1" applyFont="1" applyFill="1" applyBorder="1" applyAlignment="1">
      <alignment horizontal="center"/>
      <protection/>
    </xf>
    <xf numFmtId="194" fontId="4" fillId="2" borderId="10" xfId="20" applyNumberFormat="1" applyFont="1" applyFill="1" applyBorder="1" applyAlignment="1">
      <alignment horizontal="center"/>
      <protection/>
    </xf>
    <xf numFmtId="0" fontId="4" fillId="2" borderId="14" xfId="20" applyFont="1" applyFill="1" applyBorder="1">
      <alignment/>
      <protection/>
    </xf>
    <xf numFmtId="190" fontId="4" fillId="2" borderId="13" xfId="20" applyNumberFormat="1" applyFont="1" applyFill="1" applyBorder="1" applyAlignment="1">
      <alignment horizontal="center"/>
      <protection/>
    </xf>
    <xf numFmtId="194" fontId="4" fillId="2" borderId="14" xfId="20" applyNumberFormat="1" applyFont="1" applyFill="1" applyBorder="1" applyAlignment="1">
      <alignment horizontal="center"/>
      <protection/>
    </xf>
    <xf numFmtId="172" fontId="4" fillId="2" borderId="7" xfId="20" applyNumberFormat="1" applyFont="1" applyFill="1" applyBorder="1">
      <alignment/>
      <protection/>
    </xf>
    <xf numFmtId="190" fontId="4" fillId="2" borderId="7" xfId="20" applyNumberFormat="1" applyFont="1" applyFill="1" applyBorder="1">
      <alignment/>
      <protection/>
    </xf>
    <xf numFmtId="194" fontId="4" fillId="2" borderId="8" xfId="20" applyNumberFormat="1" applyFont="1" applyFill="1" applyBorder="1">
      <alignment/>
      <protection/>
    </xf>
    <xf numFmtId="183" fontId="4" fillId="2" borderId="6" xfId="20" applyNumberFormat="1" applyFont="1" applyFill="1" applyBorder="1" applyAlignment="1">
      <alignment horizontal="center"/>
      <protection/>
    </xf>
    <xf numFmtId="203" fontId="4" fillId="2" borderId="10" xfId="20" applyNumberFormat="1" applyFont="1" applyFill="1" applyBorder="1">
      <alignment/>
      <protection/>
    </xf>
    <xf numFmtId="202" fontId="4" fillId="2" borderId="10" xfId="20" applyNumberFormat="1" applyFont="1" applyFill="1" applyBorder="1" applyAlignment="1">
      <alignment horizontal="left"/>
      <protection/>
    </xf>
    <xf numFmtId="198" fontId="4" fillId="2" borderId="9" xfId="20" applyNumberFormat="1" applyFont="1" applyFill="1" applyBorder="1" applyAlignment="1">
      <alignment horizontal="justify"/>
      <protection/>
    </xf>
    <xf numFmtId="194" fontId="4" fillId="2" borderId="10" xfId="20" applyNumberFormat="1" applyFont="1" applyFill="1" applyBorder="1" applyAlignment="1">
      <alignment horizontal="justify"/>
      <protection/>
    </xf>
    <xf numFmtId="0" fontId="0" fillId="2" borderId="1" xfId="0" applyFill="1" applyBorder="1" applyAlignment="1">
      <alignment/>
    </xf>
    <xf numFmtId="203" fontId="4" fillId="2" borderId="8" xfId="20" applyNumberFormat="1" applyFont="1" applyFill="1" applyBorder="1">
      <alignment/>
      <protection/>
    </xf>
    <xf numFmtId="187" fontId="4" fillId="2" borderId="0" xfId="20" applyNumberFormat="1" applyFont="1" applyFill="1" applyBorder="1">
      <alignment/>
      <protection/>
    </xf>
    <xf numFmtId="203" fontId="4" fillId="2" borderId="0" xfId="20" applyNumberFormat="1" applyFont="1" applyFill="1" applyBorder="1">
      <alignment/>
      <protection/>
    </xf>
    <xf numFmtId="0" fontId="4" fillId="2" borderId="0" xfId="20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187" fontId="4" fillId="2" borderId="9" xfId="21" applyNumberFormat="1" applyFont="1" applyFill="1" applyBorder="1" applyAlignment="1">
      <alignment horizontal="right"/>
      <protection/>
    </xf>
    <xf numFmtId="0" fontId="8" fillId="2" borderId="8" xfId="18" applyFont="1" applyFill="1" applyBorder="1" applyAlignment="1">
      <alignment horizontal="center" vertical="center"/>
      <protection/>
    </xf>
    <xf numFmtId="0" fontId="8" fillId="2" borderId="2" xfId="18" applyFont="1" applyFill="1" applyBorder="1" applyAlignment="1">
      <alignment horizontal="center" vertical="center"/>
      <protection/>
    </xf>
    <xf numFmtId="0" fontId="8" fillId="2" borderId="10" xfId="18" applyFont="1" applyFill="1" applyBorder="1" applyAlignment="1">
      <alignment horizontal="center" vertical="center"/>
      <protection/>
    </xf>
    <xf numFmtId="0" fontId="8" fillId="2" borderId="6" xfId="18" applyFont="1" applyFill="1" applyBorder="1" applyAlignment="1">
      <alignment horizontal="center" vertical="center"/>
      <protection/>
    </xf>
    <xf numFmtId="0" fontId="8" fillId="2" borderId="14" xfId="18" applyFont="1" applyFill="1" applyBorder="1" applyAlignment="1">
      <alignment horizontal="center" vertical="center"/>
      <protection/>
    </xf>
    <xf numFmtId="0" fontId="8" fillId="2" borderId="12" xfId="18" applyFont="1" applyFill="1" applyBorder="1" applyAlignment="1">
      <alignment horizontal="center" vertical="center"/>
      <protection/>
    </xf>
    <xf numFmtId="206" fontId="6" fillId="2" borderId="9" xfId="18" applyNumberFormat="1" applyFont="1" applyFill="1" applyBorder="1" applyAlignment="1">
      <alignment vertical="center"/>
      <protection/>
    </xf>
    <xf numFmtId="0" fontId="0" fillId="2" borderId="9" xfId="0" applyFont="1" applyFill="1" applyBorder="1" applyAlignment="1">
      <alignment vertical="center"/>
    </xf>
    <xf numFmtId="196" fontId="6" fillId="2" borderId="10" xfId="18" applyNumberFormat="1" applyFont="1" applyFill="1" applyBorder="1" applyAlignment="1">
      <alignment vertical="center"/>
      <protection/>
    </xf>
    <xf numFmtId="0" fontId="0" fillId="2" borderId="10" xfId="0" applyFont="1" applyFill="1" applyBorder="1" applyAlignment="1">
      <alignment vertical="center"/>
    </xf>
    <xf numFmtId="206" fontId="4" fillId="2" borderId="9" xfId="18" applyNumberFormat="1" applyFont="1" applyFill="1" applyBorder="1" applyAlignment="1">
      <alignment vertical="center"/>
      <protection/>
    </xf>
    <xf numFmtId="0" fontId="0" fillId="2" borderId="9" xfId="0" applyFill="1" applyBorder="1" applyAlignment="1">
      <alignment vertical="center"/>
    </xf>
    <xf numFmtId="0" fontId="9" fillId="2" borderId="0" xfId="18" applyFont="1" applyFill="1" applyAlignment="1">
      <alignment horizont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4" fillId="2" borderId="8" xfId="20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Percent" xfId="17"/>
    <cellStyle name="Standard_DEZ94" xfId="18"/>
    <cellStyle name="Standard_HII94" xfId="19"/>
    <cellStyle name="Standard_HII942A (2)" xfId="20"/>
    <cellStyle name="Standard_HII94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25</xdr:row>
      <xdr:rowOff>95250</xdr:rowOff>
    </xdr:from>
    <xdr:to>
      <xdr:col>4</xdr:col>
      <xdr:colOff>190500</xdr:colOff>
      <xdr:row>27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39528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57</xdr:row>
      <xdr:rowOff>95250</xdr:rowOff>
    </xdr:from>
    <xdr:to>
      <xdr:col>9</xdr:col>
      <xdr:colOff>400050</xdr:colOff>
      <xdr:row>60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8896350"/>
          <a:ext cx="60102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54</xdr:row>
      <xdr:rowOff>66675</xdr:rowOff>
    </xdr:from>
    <xdr:to>
      <xdr:col>4</xdr:col>
      <xdr:colOff>819150</xdr:colOff>
      <xdr:row>55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84296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1</xdr:col>
      <xdr:colOff>9525</xdr:colOff>
      <xdr:row>7</xdr:row>
      <xdr:rowOff>85725</xdr:rowOff>
    </xdr:from>
    <xdr:to>
      <xdr:col>2</xdr:col>
      <xdr:colOff>495300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42875" y="1219200"/>
          <a:ext cx="1066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 II 2 - j/05 H</a:t>
          </a:r>
        </a:p>
      </xdr:txBody>
    </xdr:sp>
    <xdr:clientData/>
  </xdr:twoCellAnchor>
  <xdr:twoCellAnchor>
    <xdr:from>
      <xdr:col>0</xdr:col>
      <xdr:colOff>123825</xdr:colOff>
      <xdr:row>9</xdr:row>
      <xdr:rowOff>133350</xdr:rowOff>
    </xdr:from>
    <xdr:to>
      <xdr:col>3</xdr:col>
      <xdr:colOff>47625</xdr:colOff>
      <xdr:row>10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123825" y="1590675"/>
          <a:ext cx="1352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22. März 2006</a:t>
          </a:r>
        </a:p>
      </xdr:txBody>
    </xdr:sp>
    <xdr:clientData/>
  </xdr:twoCellAnchor>
  <xdr:twoCellAnchor editAs="oneCell">
    <xdr:from>
      <xdr:col>0</xdr:col>
      <xdr:colOff>85725</xdr:colOff>
      <xdr:row>2</xdr:row>
      <xdr:rowOff>28575</xdr:rowOff>
    </xdr:from>
    <xdr:to>
      <xdr:col>11</xdr:col>
      <xdr:colOff>95250</xdr:colOff>
      <xdr:row>14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"/>
          <a:ext cx="63817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194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66</xdr:row>
      <xdr:rowOff>66675</xdr:rowOff>
    </xdr:from>
    <xdr:to>
      <xdr:col>14</xdr:col>
      <xdr:colOff>76200</xdr:colOff>
      <xdr:row>66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12585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65</xdr:row>
      <xdr:rowOff>161925</xdr:rowOff>
    </xdr:from>
    <xdr:to>
      <xdr:col>18</xdr:col>
      <xdr:colOff>590550</xdr:colOff>
      <xdr:row>65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11182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68</xdr:row>
      <xdr:rowOff>57150</xdr:rowOff>
    </xdr:from>
    <xdr:to>
      <xdr:col>32</xdr:col>
      <xdr:colOff>504825</xdr:colOff>
      <xdr:row>68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02175" y="115919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66</xdr:row>
      <xdr:rowOff>47625</xdr:rowOff>
    </xdr:from>
    <xdr:to>
      <xdr:col>8</xdr:col>
      <xdr:colOff>9525</xdr:colOff>
      <xdr:row>66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161925</xdr:rowOff>
    </xdr:from>
    <xdr:to>
      <xdr:col>8</xdr:col>
      <xdr:colOff>0</xdr:colOff>
      <xdr:row>65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685800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813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85725</xdr:colOff>
      <xdr:row>65</xdr:row>
      <xdr:rowOff>161925</xdr:rowOff>
    </xdr:from>
    <xdr:to>
      <xdr:col>0</xdr:col>
      <xdr:colOff>590550</xdr:colOff>
      <xdr:row>65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725" y="11058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68</xdr:row>
      <xdr:rowOff>57150</xdr:rowOff>
    </xdr:from>
    <xdr:to>
      <xdr:col>14</xdr:col>
      <xdr:colOff>504825</xdr:colOff>
      <xdr:row>68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1468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eeverkehr_Hamburg\Statistischer%20Bericht\Anwendungen_Mo_Jahre\Statistischer_Berich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O63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6" width="10.00390625" style="1" customWidth="1"/>
    <col min="7" max="7" width="10.140625" style="1" customWidth="1"/>
    <col min="8" max="9" width="11.00390625" style="1" customWidth="1"/>
    <col min="10" max="10" width="8.7109375" style="1" customWidth="1"/>
    <col min="11" max="11" width="0.85546875" style="2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38" customWidth="1"/>
    <col min="17" max="16384" width="11.421875" style="1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7" ht="10.5" customHeight="1"/>
    <row r="18" ht="10.5" customHeight="1"/>
    <row r="19" ht="10.5" customHeight="1"/>
    <row r="20" ht="10.5" customHeight="1"/>
    <row r="21" spans="2:10" ht="15.75">
      <c r="B21" s="3" t="s">
        <v>126</v>
      </c>
      <c r="C21" s="3"/>
      <c r="D21" s="3"/>
      <c r="E21" s="4"/>
      <c r="F21" s="3"/>
      <c r="G21" s="3"/>
      <c r="H21" s="3"/>
      <c r="I21" s="5"/>
      <c r="J21" s="5"/>
    </row>
    <row r="22" ht="11.25" customHeight="1"/>
    <row r="23" ht="12.75">
      <c r="B23" s="6" t="s">
        <v>121</v>
      </c>
    </row>
    <row r="24" spans="2:10" ht="5.25" customHeight="1">
      <c r="B24" s="2"/>
      <c r="C24" s="7"/>
      <c r="D24" s="6"/>
      <c r="E24" s="6"/>
      <c r="F24" s="6"/>
      <c r="G24" s="6"/>
      <c r="H24" s="6"/>
      <c r="I24" s="6"/>
      <c r="J24" s="6"/>
    </row>
    <row r="25" spans="2:15" ht="12.75">
      <c r="B25" s="8"/>
      <c r="C25" s="8"/>
      <c r="D25" s="8"/>
      <c r="E25" s="9"/>
      <c r="F25" s="10" t="s">
        <v>0</v>
      </c>
      <c r="G25" s="10" t="s">
        <v>1</v>
      </c>
      <c r="H25" s="11" t="s">
        <v>2</v>
      </c>
      <c r="I25" s="12"/>
      <c r="J25" s="12"/>
      <c r="L25" s="6"/>
      <c r="M25" s="6"/>
      <c r="N25" s="6"/>
      <c r="O25" s="6"/>
    </row>
    <row r="26" spans="2:15" ht="12.75">
      <c r="B26" s="13"/>
      <c r="D26" s="13"/>
      <c r="E26" s="14"/>
      <c r="F26" s="135">
        <v>2005</v>
      </c>
      <c r="G26" s="136"/>
      <c r="H26" s="15"/>
      <c r="I26" s="15"/>
      <c r="J26" s="16" t="s">
        <v>3</v>
      </c>
      <c r="L26" s="6"/>
      <c r="M26" s="6"/>
      <c r="N26" s="6"/>
      <c r="O26" s="6"/>
    </row>
    <row r="27" spans="2:15" ht="12.75">
      <c r="B27" s="13"/>
      <c r="C27" s="13" t="s">
        <v>4</v>
      </c>
      <c r="E27" s="14"/>
      <c r="F27" s="137"/>
      <c r="G27" s="138"/>
      <c r="H27" s="17">
        <v>2005</v>
      </c>
      <c r="I27" s="17">
        <v>2004</v>
      </c>
      <c r="J27" s="18" t="s">
        <v>5</v>
      </c>
      <c r="L27" s="6"/>
      <c r="M27" s="6"/>
      <c r="N27" s="6"/>
      <c r="O27" s="6"/>
    </row>
    <row r="28" spans="2:15" ht="12.75">
      <c r="B28" s="19"/>
      <c r="C28" s="19"/>
      <c r="D28" s="19"/>
      <c r="E28" s="20"/>
      <c r="F28" s="139"/>
      <c r="G28" s="140"/>
      <c r="H28" s="21"/>
      <c r="I28" s="21"/>
      <c r="J28" s="22" t="s">
        <v>6</v>
      </c>
      <c r="L28" s="6"/>
      <c r="M28" s="6"/>
      <c r="O28" s="6"/>
    </row>
    <row r="29" spans="12:15" ht="9.75" customHeight="1">
      <c r="L29" s="6"/>
      <c r="M29" s="6"/>
      <c r="N29" s="6"/>
      <c r="O29" s="6"/>
    </row>
    <row r="30" spans="2:15" ht="12.75">
      <c r="B30" s="147" t="s">
        <v>7</v>
      </c>
      <c r="C30" s="147"/>
      <c r="D30" s="147"/>
      <c r="E30" s="147"/>
      <c r="F30" s="147"/>
      <c r="G30" s="147"/>
      <c r="H30" s="147"/>
      <c r="I30" s="147"/>
      <c r="J30" s="147"/>
      <c r="L30" s="6"/>
      <c r="M30" s="6"/>
      <c r="N30" s="6"/>
      <c r="O30" s="6"/>
    </row>
    <row r="31" spans="12:15" ht="9.75" customHeight="1">
      <c r="L31" s="6"/>
      <c r="M31" s="6"/>
      <c r="N31" s="6"/>
      <c r="O31" s="6"/>
    </row>
    <row r="32" spans="2:15" ht="12.75">
      <c r="B32" s="147" t="s">
        <v>8</v>
      </c>
      <c r="C32" s="147"/>
      <c r="D32" s="147"/>
      <c r="E32" s="147"/>
      <c r="F32" s="147"/>
      <c r="G32" s="147"/>
      <c r="H32" s="147"/>
      <c r="I32" s="147"/>
      <c r="J32" s="147"/>
      <c r="L32" s="6"/>
      <c r="M32" s="6"/>
      <c r="N32" s="6"/>
      <c r="O32" s="6"/>
    </row>
    <row r="33" spans="12:15" ht="9.75" customHeight="1">
      <c r="L33" s="6"/>
      <c r="M33" s="6"/>
      <c r="N33" s="6"/>
      <c r="O33" s="6"/>
    </row>
    <row r="34" spans="2:15" ht="12.75">
      <c r="B34" s="1" t="s">
        <v>9</v>
      </c>
      <c r="F34" s="23">
        <v>35277.8</v>
      </c>
      <c r="G34" s="24">
        <f>SUM(G35:G36)</f>
        <v>37905.2</v>
      </c>
      <c r="H34" s="23">
        <f>SUM(H35:H36)</f>
        <v>73183</v>
      </c>
      <c r="I34" s="23">
        <v>67731.1</v>
      </c>
      <c r="J34" s="25">
        <f>SUM(H34/I34)*100-100</f>
        <v>8.049330366700076</v>
      </c>
      <c r="L34" s="6"/>
      <c r="M34" s="6"/>
      <c r="N34" s="26"/>
      <c r="O34" s="6"/>
    </row>
    <row r="35" spans="2:15" ht="12.75">
      <c r="B35" s="1" t="s">
        <v>10</v>
      </c>
      <c r="C35" s="1" t="s">
        <v>11</v>
      </c>
      <c r="F35" s="23">
        <v>14420.9</v>
      </c>
      <c r="G35" s="24">
        <f>SUM(H35-F35)</f>
        <v>15573.1</v>
      </c>
      <c r="H35" s="23">
        <v>29994</v>
      </c>
      <c r="I35" s="24">
        <v>29536</v>
      </c>
      <c r="J35" s="25">
        <f>SUM(H35/I35)*100-100</f>
        <v>1.5506500541711858</v>
      </c>
      <c r="L35" s="6"/>
      <c r="M35" s="6"/>
      <c r="N35" s="26"/>
      <c r="O35" s="6"/>
    </row>
    <row r="36" spans="3:15" ht="12.75">
      <c r="C36" s="1" t="s">
        <v>127</v>
      </c>
      <c r="F36" s="23">
        <v>20856.9</v>
      </c>
      <c r="G36" s="24">
        <f>SUM(H36-F36)</f>
        <v>22332.1</v>
      </c>
      <c r="H36" s="23">
        <v>43189</v>
      </c>
      <c r="I36" s="24">
        <v>38195.1</v>
      </c>
      <c r="J36" s="25">
        <f>SUM(H36/I36)*100-100</f>
        <v>13.074713772185433</v>
      </c>
      <c r="L36" s="6"/>
      <c r="M36" s="6"/>
      <c r="N36" s="26"/>
      <c r="O36" s="6"/>
    </row>
    <row r="37" spans="6:15" ht="12.75">
      <c r="F37" s="23"/>
      <c r="G37" s="24" t="s">
        <v>10</v>
      </c>
      <c r="H37" s="23"/>
      <c r="I37" s="24"/>
      <c r="J37" s="25"/>
      <c r="L37" s="6"/>
      <c r="M37" s="6"/>
      <c r="N37" s="26"/>
      <c r="O37" s="6"/>
    </row>
    <row r="38" spans="2:15" ht="12.75">
      <c r="B38" s="1" t="s">
        <v>12</v>
      </c>
      <c r="F38" s="23">
        <v>25101</v>
      </c>
      <c r="G38" s="24">
        <f>SUM(G39:G40)</f>
        <v>27610</v>
      </c>
      <c r="H38" s="23">
        <f>SUM(H39:H40)</f>
        <v>52711</v>
      </c>
      <c r="I38" s="23">
        <v>46770.3</v>
      </c>
      <c r="J38" s="25">
        <f>SUM(H38/I38)*100-100</f>
        <v>12.701864217248968</v>
      </c>
      <c r="L38" s="6"/>
      <c r="M38" s="6"/>
      <c r="N38" s="26"/>
      <c r="O38" s="6"/>
    </row>
    <row r="39" spans="2:15" ht="12.75">
      <c r="B39" s="1" t="s">
        <v>10</v>
      </c>
      <c r="C39" s="1" t="s">
        <v>11</v>
      </c>
      <c r="F39" s="23">
        <v>4818.2</v>
      </c>
      <c r="G39" s="24">
        <f>SUM(H39-F39)</f>
        <v>5265.8</v>
      </c>
      <c r="H39" s="23">
        <v>10084</v>
      </c>
      <c r="I39" s="24">
        <v>8212.8</v>
      </c>
      <c r="J39" s="25">
        <f>SUM(H39/I39)*100-100</f>
        <v>22.783947009546097</v>
      </c>
      <c r="L39" s="6"/>
      <c r="M39" s="6"/>
      <c r="N39" s="26"/>
      <c r="O39" s="6"/>
    </row>
    <row r="40" spans="3:15" ht="12.75">
      <c r="C40" s="1" t="s">
        <v>127</v>
      </c>
      <c r="F40" s="23">
        <v>20282.8</v>
      </c>
      <c r="G40" s="24">
        <f>SUM(H40-F40)</f>
        <v>22344.2</v>
      </c>
      <c r="H40" s="23">
        <v>42627</v>
      </c>
      <c r="I40" s="24">
        <v>38557.5</v>
      </c>
      <c r="J40" s="27">
        <f>SUM(H40/I40)*100-100</f>
        <v>10.554366854697534</v>
      </c>
      <c r="M40" s="6"/>
      <c r="N40" s="26"/>
      <c r="O40" s="6"/>
    </row>
    <row r="41" spans="3:15" ht="12.75">
      <c r="C41" s="8"/>
      <c r="D41" s="8"/>
      <c r="E41" s="8"/>
      <c r="F41" s="28"/>
      <c r="G41" s="29"/>
      <c r="H41" s="28"/>
      <c r="I41" s="29"/>
      <c r="J41" s="25"/>
      <c r="L41" s="6"/>
      <c r="M41" s="6"/>
      <c r="N41" s="26"/>
      <c r="O41" s="6"/>
    </row>
    <row r="42" spans="3:15" ht="12.75">
      <c r="C42" s="1" t="s">
        <v>13</v>
      </c>
      <c r="F42" s="23">
        <v>60378.8</v>
      </c>
      <c r="G42" s="24">
        <f aca="true" t="shared" si="0" ref="G42:H44">SUM(G34+G38)</f>
        <v>65515.2</v>
      </c>
      <c r="H42" s="23">
        <f t="shared" si="0"/>
        <v>125894</v>
      </c>
      <c r="I42" s="23">
        <v>114501.4</v>
      </c>
      <c r="J42" s="25">
        <f>SUM(H42/I42)*100-100</f>
        <v>9.949747339333854</v>
      </c>
      <c r="L42" s="6"/>
      <c r="M42" s="6"/>
      <c r="N42" s="26"/>
      <c r="O42" s="6"/>
    </row>
    <row r="43" spans="4:15" ht="12.75">
      <c r="D43" s="1" t="s">
        <v>11</v>
      </c>
      <c r="F43" s="23">
        <v>19239.1</v>
      </c>
      <c r="G43" s="24">
        <f t="shared" si="0"/>
        <v>20838.9</v>
      </c>
      <c r="H43" s="23">
        <f t="shared" si="0"/>
        <v>40078</v>
      </c>
      <c r="I43" s="23">
        <v>37748.8</v>
      </c>
      <c r="J43" s="25">
        <f>SUM(H43/I43)*100-100</f>
        <v>6.170262365955992</v>
      </c>
      <c r="L43" s="6"/>
      <c r="M43" s="6"/>
      <c r="N43" s="26"/>
      <c r="O43" s="6"/>
    </row>
    <row r="44" spans="4:15" ht="12.75">
      <c r="D44" s="1" t="s">
        <v>127</v>
      </c>
      <c r="F44" s="23">
        <f>SUM(F36+F40)</f>
        <v>41139.7</v>
      </c>
      <c r="G44" s="24">
        <f t="shared" si="0"/>
        <v>44676.3</v>
      </c>
      <c r="H44" s="23">
        <f t="shared" si="0"/>
        <v>85816</v>
      </c>
      <c r="I44" s="23">
        <v>76752.6</v>
      </c>
      <c r="J44" s="25">
        <f>SUM(H44/I44)*100-100</f>
        <v>11.808590197595905</v>
      </c>
      <c r="L44" s="6"/>
      <c r="M44" s="6"/>
      <c r="N44" s="26"/>
      <c r="O44" s="6"/>
    </row>
    <row r="45" spans="6:15" ht="12.75">
      <c r="F45" s="30"/>
      <c r="G45" s="30"/>
      <c r="H45" s="30"/>
      <c r="I45" s="30"/>
      <c r="J45" s="25"/>
      <c r="L45" s="6"/>
      <c r="M45" s="6"/>
      <c r="N45" s="31"/>
      <c r="O45" s="6"/>
    </row>
    <row r="46" spans="2:15" ht="12.75">
      <c r="B46" s="147" t="s">
        <v>14</v>
      </c>
      <c r="C46" s="147"/>
      <c r="D46" s="147"/>
      <c r="E46" s="147"/>
      <c r="F46" s="147"/>
      <c r="G46" s="147"/>
      <c r="H46" s="147"/>
      <c r="I46" s="147"/>
      <c r="J46" s="147"/>
      <c r="L46" s="6"/>
      <c r="M46" s="6"/>
      <c r="N46" s="31"/>
      <c r="O46" s="6"/>
    </row>
    <row r="47" spans="6:15" ht="9.75" customHeight="1">
      <c r="F47" s="30"/>
      <c r="G47" s="30"/>
      <c r="H47" s="30"/>
      <c r="I47" s="30"/>
      <c r="J47" s="25"/>
      <c r="L47" s="6"/>
      <c r="M47" s="6"/>
      <c r="N47" s="31"/>
      <c r="O47" s="6"/>
    </row>
    <row r="48" spans="2:15" ht="12.75">
      <c r="B48" s="1" t="s">
        <v>15</v>
      </c>
      <c r="F48" s="23">
        <v>32122.8</v>
      </c>
      <c r="G48" s="24">
        <f>SUM(H48-F48)</f>
        <v>34702.59999999999</v>
      </c>
      <c r="H48" s="23">
        <f>33252+33573.4</f>
        <v>66825.4</v>
      </c>
      <c r="I48" s="23">
        <v>60021.2</v>
      </c>
      <c r="J48" s="25">
        <f>SUM(H48/I48)*100-100</f>
        <v>11.336327830833099</v>
      </c>
      <c r="L48" s="6"/>
      <c r="M48" s="6"/>
      <c r="N48" s="31"/>
      <c r="O48" s="6"/>
    </row>
    <row r="49" spans="2:15" ht="12.75">
      <c r="B49" s="1" t="s">
        <v>16</v>
      </c>
      <c r="F49" s="32">
        <v>2417740</v>
      </c>
      <c r="G49" s="33">
        <f>SUM(H49-F49)</f>
        <v>2705936</v>
      </c>
      <c r="H49" s="32">
        <f>4342609+781067</f>
        <v>5123676</v>
      </c>
      <c r="I49" s="32">
        <v>4467666</v>
      </c>
      <c r="J49" s="25">
        <f>SUM(H49/I49)*100-100</f>
        <v>14.683505884280507</v>
      </c>
      <c r="L49" s="6"/>
      <c r="M49" s="6"/>
      <c r="N49" s="31"/>
      <c r="O49" s="6"/>
    </row>
    <row r="50" spans="2:15" ht="12.75">
      <c r="B50" s="1" t="s">
        <v>17</v>
      </c>
      <c r="F50" s="32">
        <v>3791976</v>
      </c>
      <c r="G50" s="33">
        <f>SUM(H50-F50)</f>
        <v>4303341</v>
      </c>
      <c r="H50" s="32">
        <f>6837771+1257546</f>
        <v>8095317</v>
      </c>
      <c r="I50" s="32">
        <v>7011064</v>
      </c>
      <c r="J50" s="25">
        <f>SUM(H50/I50)*100-100</f>
        <v>15.464885215710481</v>
      </c>
      <c r="L50" s="6"/>
      <c r="M50" s="6"/>
      <c r="N50" s="31"/>
      <c r="O50" s="6"/>
    </row>
    <row r="51" spans="6:15" ht="12.75">
      <c r="F51" s="30"/>
      <c r="G51" s="34"/>
      <c r="H51" s="30"/>
      <c r="I51" s="30"/>
      <c r="J51" s="25"/>
      <c r="L51" s="6"/>
      <c r="M51" s="6"/>
      <c r="N51" s="31"/>
      <c r="O51" s="6"/>
    </row>
    <row r="52" spans="5:15" ht="12.75">
      <c r="E52" s="1" t="s">
        <v>122</v>
      </c>
      <c r="F52" s="30"/>
      <c r="G52" s="34"/>
      <c r="H52" s="30"/>
      <c r="I52" s="30"/>
      <c r="J52" s="25"/>
      <c r="L52" s="35"/>
      <c r="M52" s="35"/>
      <c r="N52" s="31"/>
      <c r="O52" s="35"/>
    </row>
    <row r="53" spans="6:15" ht="9.75" customHeight="1">
      <c r="F53" s="36"/>
      <c r="G53" s="37"/>
      <c r="H53" s="36"/>
      <c r="I53" s="36"/>
      <c r="J53" s="25"/>
      <c r="L53" s="35"/>
      <c r="M53" s="35"/>
      <c r="N53" s="31"/>
      <c r="O53" s="35"/>
    </row>
    <row r="54" spans="2:15" ht="12.75">
      <c r="B54" s="1" t="s">
        <v>18</v>
      </c>
      <c r="F54" s="32">
        <v>5680</v>
      </c>
      <c r="G54" s="33">
        <f>SUM(H54-F54)</f>
        <v>6220</v>
      </c>
      <c r="H54" s="32">
        <v>11900</v>
      </c>
      <c r="I54" s="32">
        <v>11491</v>
      </c>
      <c r="J54" s="25">
        <f>SUM(H54/I54)*100-100</f>
        <v>3.5593072839613598</v>
      </c>
      <c r="L54" s="35"/>
      <c r="M54" s="35"/>
      <c r="N54" s="31"/>
      <c r="O54" s="35"/>
    </row>
    <row r="55" spans="2:15" ht="12.75">
      <c r="B55" s="1" t="s">
        <v>19</v>
      </c>
      <c r="F55" s="141">
        <v>1295</v>
      </c>
      <c r="G55" s="145">
        <f>SUM(H55-F55)</f>
        <v>1324</v>
      </c>
      <c r="H55" s="141">
        <v>2619</v>
      </c>
      <c r="I55" s="141">
        <v>2796</v>
      </c>
      <c r="J55" s="143">
        <f>SUM(H55/I55)*100-100</f>
        <v>-6.330472103004297</v>
      </c>
      <c r="L55" s="35"/>
      <c r="M55" s="35"/>
      <c r="N55" s="31"/>
      <c r="O55" s="35"/>
    </row>
    <row r="56" spans="6:15" ht="12.75">
      <c r="F56" s="141"/>
      <c r="G56" s="146"/>
      <c r="H56" s="142"/>
      <c r="I56" s="142"/>
      <c r="J56" s="144"/>
      <c r="L56" s="6"/>
      <c r="M56" s="6"/>
      <c r="N56" s="31"/>
      <c r="O56" s="6"/>
    </row>
    <row r="57" spans="2:15" ht="9" customHeight="1">
      <c r="B57" s="1" t="s">
        <v>20</v>
      </c>
      <c r="F57" s="30"/>
      <c r="G57" s="38"/>
      <c r="H57" s="38"/>
      <c r="I57" s="39"/>
      <c r="J57" s="40"/>
      <c r="L57" s="6"/>
      <c r="M57" s="6"/>
      <c r="N57" s="38"/>
      <c r="O57" s="6"/>
    </row>
    <row r="58" spans="2:15" ht="8.25" customHeight="1">
      <c r="B58" s="6"/>
      <c r="C58" s="6" t="s">
        <v>10</v>
      </c>
      <c r="D58" s="6"/>
      <c r="E58" s="6"/>
      <c r="F58" s="6"/>
      <c r="G58" s="6"/>
      <c r="H58" s="6"/>
      <c r="I58" s="6"/>
      <c r="J58" s="6"/>
      <c r="L58" s="6"/>
      <c r="M58" s="6"/>
      <c r="N58" s="38"/>
      <c r="O58" s="6"/>
    </row>
    <row r="59" spans="2:15" ht="12.75">
      <c r="B59" s="6"/>
      <c r="C59" s="6" t="s">
        <v>10</v>
      </c>
      <c r="D59" s="6"/>
      <c r="E59" s="6"/>
      <c r="F59" s="6"/>
      <c r="G59" s="6"/>
      <c r="H59" s="6"/>
      <c r="I59" s="6"/>
      <c r="J59" s="6"/>
      <c r="L59" s="6"/>
      <c r="M59" s="6"/>
      <c r="N59" s="6"/>
      <c r="O59" s="6"/>
    </row>
    <row r="60" spans="2:15" ht="12.75">
      <c r="B60" s="6"/>
      <c r="C60" s="6"/>
      <c r="D60" s="6"/>
      <c r="E60" s="6"/>
      <c r="F60" s="6"/>
      <c r="G60" s="6"/>
      <c r="H60" s="6"/>
      <c r="I60" s="6"/>
      <c r="J60" s="6"/>
      <c r="L60" s="6"/>
      <c r="M60" s="6"/>
      <c r="N60" s="6"/>
      <c r="O60" s="6"/>
    </row>
    <row r="61" spans="2:15" ht="23.25" customHeight="1">
      <c r="B61" s="6"/>
      <c r="C61" s="6" t="s">
        <v>10</v>
      </c>
      <c r="D61" s="6"/>
      <c r="E61" s="6"/>
      <c r="F61" s="6"/>
      <c r="G61" s="6"/>
      <c r="H61" s="6"/>
      <c r="I61" s="6"/>
      <c r="J61" s="6"/>
      <c r="L61" s="6"/>
      <c r="M61" s="6"/>
      <c r="N61" s="6"/>
      <c r="O61" s="6"/>
    </row>
    <row r="62" spans="2:15" ht="12.75">
      <c r="B62" s="6"/>
      <c r="C62" s="6"/>
      <c r="D62" s="6"/>
      <c r="E62" s="6"/>
      <c r="F62" s="6"/>
      <c r="G62" s="6"/>
      <c r="H62" s="6"/>
      <c r="I62" s="6"/>
      <c r="J62" s="6"/>
      <c r="L62" s="6"/>
      <c r="M62" s="6"/>
      <c r="N62" s="6"/>
      <c r="O62" s="6"/>
    </row>
    <row r="63" spans="2:15" ht="12.75">
      <c r="B63" s="6"/>
      <c r="C63" s="6"/>
      <c r="D63" s="6"/>
      <c r="E63" s="6"/>
      <c r="F63" s="6"/>
      <c r="G63" s="6"/>
      <c r="H63" s="6"/>
      <c r="I63" s="6"/>
      <c r="J63" s="6"/>
      <c r="L63" s="6"/>
      <c r="M63" s="6"/>
      <c r="N63" s="6"/>
      <c r="O63" s="6"/>
    </row>
  </sheetData>
  <mergeCells count="9">
    <mergeCell ref="F26:G28"/>
    <mergeCell ref="I55:I56"/>
    <mergeCell ref="J55:J56"/>
    <mergeCell ref="F55:F56"/>
    <mergeCell ref="G55:G56"/>
    <mergeCell ref="H55:H56"/>
    <mergeCell ref="B30:J30"/>
    <mergeCell ref="B32:J32"/>
    <mergeCell ref="B46:J46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3"/>
  <sheetViews>
    <sheetView workbookViewId="0" topLeftCell="A1">
      <selection activeCell="D71" sqref="D70:H71"/>
    </sheetView>
  </sheetViews>
  <sheetFormatPr defaultColWidth="11.421875" defaultRowHeight="12.75"/>
  <cols>
    <col min="1" max="1" width="11.421875" style="44" customWidth="1"/>
    <col min="2" max="2" width="7.421875" style="44" customWidth="1"/>
    <col min="3" max="3" width="23.140625" style="44" customWidth="1"/>
    <col min="4" max="5" width="9.8515625" style="44" customWidth="1"/>
    <col min="6" max="6" width="8.8515625" style="46" customWidth="1"/>
    <col min="7" max="8" width="9.8515625" style="44" customWidth="1"/>
    <col min="9" max="9" width="11.140625" style="47" customWidth="1"/>
    <col min="10" max="11" width="9.8515625" style="38" customWidth="1"/>
    <col min="12" max="12" width="11.28125" style="38" customWidth="1"/>
    <col min="13" max="14" width="9.8515625" style="38" customWidth="1"/>
    <col min="15" max="15" width="10.8515625" style="38" customWidth="1"/>
    <col min="16" max="17" width="11.421875" style="38" customWidth="1"/>
    <col min="18" max="18" width="18.57421875" style="38" customWidth="1"/>
    <col min="19" max="19" width="9.00390625" style="38" customWidth="1"/>
    <col min="20" max="20" width="24.8515625" style="38" customWidth="1"/>
    <col min="21" max="21" width="5.00390625" style="38" customWidth="1"/>
    <col min="22" max="22" width="1.8515625" style="38" hidden="1" customWidth="1"/>
    <col min="23" max="24" width="9.7109375" style="38" customWidth="1"/>
    <col min="25" max="25" width="11.421875" style="38" customWidth="1"/>
    <col min="26" max="27" width="9.7109375" style="38" customWidth="1"/>
    <col min="28" max="28" width="11.421875" style="38" customWidth="1"/>
    <col min="29" max="16384" width="11.421875" style="44" customWidth="1"/>
  </cols>
  <sheetData>
    <row r="1" spans="1:9" ht="12.75">
      <c r="A1" s="41"/>
      <c r="B1" s="41"/>
      <c r="C1" s="41"/>
      <c r="D1" s="41"/>
      <c r="E1" s="41"/>
      <c r="F1" s="42"/>
      <c r="G1" s="41"/>
      <c r="H1" s="41"/>
      <c r="I1" s="43"/>
    </row>
    <row r="3" ht="12.75">
      <c r="A3" s="45" t="s">
        <v>123</v>
      </c>
    </row>
    <row r="4" ht="13.5" customHeight="1"/>
    <row r="5" ht="13.5" customHeight="1"/>
    <row r="6" spans="1:9" ht="13.5" customHeight="1">
      <c r="A6" s="48"/>
      <c r="B6" s="48"/>
      <c r="C6" s="49"/>
      <c r="D6" s="50"/>
      <c r="E6" s="48"/>
      <c r="F6" s="51" t="s">
        <v>21</v>
      </c>
      <c r="G6" s="48"/>
      <c r="H6" s="48"/>
      <c r="I6" s="52"/>
    </row>
    <row r="7" spans="1:9" ht="13.5" customHeight="1">
      <c r="A7" s="53"/>
      <c r="B7" s="53"/>
      <c r="C7" s="54"/>
      <c r="D7" s="55" t="s">
        <v>22</v>
      </c>
      <c r="E7" s="56"/>
      <c r="F7" s="57"/>
      <c r="G7" s="58" t="s">
        <v>23</v>
      </c>
      <c r="H7" s="59"/>
      <c r="I7" s="60"/>
    </row>
    <row r="8" spans="1:9" ht="13.5" customHeight="1">
      <c r="A8" s="53"/>
      <c r="B8" s="53" t="s">
        <v>24</v>
      </c>
      <c r="C8" s="54"/>
      <c r="D8" s="55" t="s">
        <v>2</v>
      </c>
      <c r="E8" s="56"/>
      <c r="F8" s="57"/>
      <c r="G8" s="55" t="s">
        <v>2</v>
      </c>
      <c r="H8" s="56"/>
      <c r="I8" s="61"/>
    </row>
    <row r="9" spans="1:9" ht="13.5" customHeight="1">
      <c r="A9" s="53"/>
      <c r="B9" s="53"/>
      <c r="C9" s="54"/>
      <c r="D9" s="62">
        <v>2005</v>
      </c>
      <c r="E9" s="62">
        <v>2004</v>
      </c>
      <c r="F9" s="63" t="s">
        <v>3</v>
      </c>
      <c r="G9" s="62">
        <v>2005</v>
      </c>
      <c r="H9" s="62">
        <v>2004</v>
      </c>
      <c r="I9" s="63" t="s">
        <v>3</v>
      </c>
    </row>
    <row r="10" spans="1:9" ht="13.5" customHeight="1">
      <c r="A10" s="53"/>
      <c r="B10" s="53"/>
      <c r="C10" s="54"/>
      <c r="D10" s="148" t="s">
        <v>25</v>
      </c>
      <c r="E10" s="149"/>
      <c r="F10" s="64" t="s">
        <v>5</v>
      </c>
      <c r="G10" s="148" t="s">
        <v>25</v>
      </c>
      <c r="H10" s="149"/>
      <c r="I10" s="64" t="s">
        <v>5</v>
      </c>
    </row>
    <row r="11" spans="1:9" ht="13.5" customHeight="1">
      <c r="A11" s="65"/>
      <c r="B11" s="65"/>
      <c r="C11" s="66"/>
      <c r="D11" s="150"/>
      <c r="E11" s="151"/>
      <c r="F11" s="67" t="s">
        <v>6</v>
      </c>
      <c r="G11" s="150"/>
      <c r="H11" s="151"/>
      <c r="I11" s="67" t="s">
        <v>6</v>
      </c>
    </row>
    <row r="12" spans="4:29" ht="13.5" customHeight="1">
      <c r="D12" s="68"/>
      <c r="E12" s="69"/>
      <c r="F12" s="70"/>
      <c r="G12" s="68"/>
      <c r="H12" s="69"/>
      <c r="I12" s="71"/>
      <c r="AC12" s="53"/>
    </row>
    <row r="13" spans="1:9" ht="13.5" customHeight="1">
      <c r="A13" s="44" t="s">
        <v>26</v>
      </c>
      <c r="D13" s="68">
        <v>604.2</v>
      </c>
      <c r="E13" s="68">
        <v>810.5</v>
      </c>
      <c r="F13" s="72">
        <f>SUM(D13/E13)*100-100</f>
        <v>-25.453423812461438</v>
      </c>
      <c r="G13" s="68">
        <v>396.3</v>
      </c>
      <c r="H13" s="68">
        <v>445.7</v>
      </c>
      <c r="I13" s="73">
        <f>SUM(G13/H13)*100-100</f>
        <v>-11.083688579762168</v>
      </c>
    </row>
    <row r="14" spans="4:9" ht="13.5" customHeight="1">
      <c r="D14" s="68"/>
      <c r="E14" s="68"/>
      <c r="F14" s="72"/>
      <c r="G14" s="68"/>
      <c r="H14" s="68"/>
      <c r="I14" s="73"/>
    </row>
    <row r="15" spans="1:9" ht="13.5" customHeight="1">
      <c r="A15" s="44" t="s">
        <v>27</v>
      </c>
      <c r="D15" s="68">
        <f>SUM(D17:D24)</f>
        <v>31298.700000000004</v>
      </c>
      <c r="E15" s="68">
        <v>28980.2</v>
      </c>
      <c r="F15" s="72">
        <f>SUM(D15/E15)*100-100</f>
        <v>8.000289853072104</v>
      </c>
      <c r="G15" s="68">
        <f>SUM(G17:G24)</f>
        <v>11787.300000000001</v>
      </c>
      <c r="H15" s="68">
        <v>11189.2</v>
      </c>
      <c r="I15" s="73">
        <f>SUM(G15/H15)*100-100</f>
        <v>5.345332999678249</v>
      </c>
    </row>
    <row r="16" spans="1:9" ht="13.5" customHeight="1">
      <c r="A16" s="44" t="s">
        <v>28</v>
      </c>
      <c r="D16" s="74"/>
      <c r="E16" s="68"/>
      <c r="F16" s="72"/>
      <c r="G16" s="74"/>
      <c r="H16" s="68"/>
      <c r="I16" s="73"/>
    </row>
    <row r="17" spans="1:9" ht="13.5" customHeight="1">
      <c r="A17" s="44" t="s">
        <v>29</v>
      </c>
      <c r="D17" s="68">
        <v>14266.1</v>
      </c>
      <c r="E17" s="68">
        <v>14228.8</v>
      </c>
      <c r="F17" s="72">
        <f aca="true" t="shared" si="0" ref="F17:F23">SUM(D17/E17)*100-100</f>
        <v>0.26214438322276123</v>
      </c>
      <c r="G17" s="68">
        <v>7142.5</v>
      </c>
      <c r="H17" s="68">
        <v>7976.3</v>
      </c>
      <c r="I17" s="73">
        <f aca="true" t="shared" si="1" ref="I17:I23">SUM(G17/H17)*100-100</f>
        <v>-10.453468400135407</v>
      </c>
    </row>
    <row r="18" spans="1:9" ht="12.75">
      <c r="A18" s="44" t="s">
        <v>30</v>
      </c>
      <c r="D18" s="68">
        <v>8301.8</v>
      </c>
      <c r="E18" s="68">
        <v>6942.6</v>
      </c>
      <c r="F18" s="72">
        <f t="shared" si="0"/>
        <v>19.577679831763305</v>
      </c>
      <c r="G18" s="68">
        <v>2522.7</v>
      </c>
      <c r="H18" s="68">
        <v>1099.1</v>
      </c>
      <c r="I18" s="73">
        <f t="shared" si="1"/>
        <v>129.5241561277409</v>
      </c>
    </row>
    <row r="19" spans="1:9" ht="13.5" customHeight="1">
      <c r="A19" s="44" t="s">
        <v>31</v>
      </c>
      <c r="D19" s="68">
        <v>3246.9</v>
      </c>
      <c r="E19" s="68">
        <v>2117.7</v>
      </c>
      <c r="F19" s="72">
        <f t="shared" si="0"/>
        <v>53.322000283326275</v>
      </c>
      <c r="G19" s="68">
        <v>60.3</v>
      </c>
      <c r="H19" s="68">
        <v>67.9</v>
      </c>
      <c r="I19" s="73">
        <f t="shared" si="1"/>
        <v>-11.192930780559664</v>
      </c>
    </row>
    <row r="20" spans="1:9" ht="13.5" customHeight="1">
      <c r="A20" s="44" t="s">
        <v>32</v>
      </c>
      <c r="D20" s="68">
        <v>3687.7</v>
      </c>
      <c r="E20" s="68">
        <v>3827.3</v>
      </c>
      <c r="F20" s="72">
        <f t="shared" si="0"/>
        <v>-3.6474799466987236</v>
      </c>
      <c r="G20" s="68">
        <v>1157.7</v>
      </c>
      <c r="H20" s="68">
        <v>1193.7</v>
      </c>
      <c r="I20" s="73">
        <f t="shared" si="1"/>
        <v>-3.015833123900478</v>
      </c>
    </row>
    <row r="21" spans="1:9" ht="13.5" customHeight="1">
      <c r="A21" s="44" t="s">
        <v>33</v>
      </c>
      <c r="D21" s="68">
        <v>652</v>
      </c>
      <c r="E21" s="68">
        <v>643.6</v>
      </c>
      <c r="F21" s="72">
        <f t="shared" si="0"/>
        <v>1.3051584835301497</v>
      </c>
      <c r="G21" s="68">
        <v>93.2</v>
      </c>
      <c r="H21" s="68">
        <v>81.4</v>
      </c>
      <c r="I21" s="73">
        <f t="shared" si="1"/>
        <v>14.496314496314497</v>
      </c>
    </row>
    <row r="22" spans="1:9" ht="13.5" customHeight="1">
      <c r="A22" s="44" t="s">
        <v>34</v>
      </c>
      <c r="D22" s="68">
        <v>622.4</v>
      </c>
      <c r="E22" s="68">
        <v>611.3</v>
      </c>
      <c r="F22" s="72">
        <f t="shared" si="0"/>
        <v>1.815802388352708</v>
      </c>
      <c r="G22" s="68">
        <v>397.8</v>
      </c>
      <c r="H22" s="68">
        <v>365.4</v>
      </c>
      <c r="I22" s="73">
        <f t="shared" si="1"/>
        <v>8.866995073891644</v>
      </c>
    </row>
    <row r="23" spans="1:9" ht="13.5" customHeight="1">
      <c r="A23" s="44" t="s">
        <v>35</v>
      </c>
      <c r="D23" s="68">
        <v>521.8</v>
      </c>
      <c r="E23" s="68">
        <v>600.9</v>
      </c>
      <c r="F23" s="72">
        <f t="shared" si="0"/>
        <v>-13.163587951406228</v>
      </c>
      <c r="G23" s="68">
        <v>413.1</v>
      </c>
      <c r="H23" s="68">
        <v>405.4</v>
      </c>
      <c r="I23" s="73">
        <f t="shared" si="1"/>
        <v>1.8993586581154602</v>
      </c>
    </row>
    <row r="24" spans="1:9" ht="13.5" customHeight="1">
      <c r="A24" s="44" t="s">
        <v>36</v>
      </c>
      <c r="D24" s="75" t="s">
        <v>37</v>
      </c>
      <c r="E24" s="68">
        <v>8</v>
      </c>
      <c r="F24" s="72" t="s">
        <v>54</v>
      </c>
      <c r="G24" s="75" t="s">
        <v>37</v>
      </c>
      <c r="H24" s="68" t="s">
        <v>37</v>
      </c>
      <c r="I24" s="72" t="s">
        <v>38</v>
      </c>
    </row>
    <row r="25" spans="4:9" ht="13.5" customHeight="1">
      <c r="D25" s="68"/>
      <c r="E25" s="68"/>
      <c r="F25" s="70"/>
      <c r="G25" s="68"/>
      <c r="H25" s="68"/>
      <c r="I25" s="70"/>
    </row>
    <row r="26" spans="2:9" ht="12.75">
      <c r="B26" s="44" t="s">
        <v>39</v>
      </c>
      <c r="D26" s="68">
        <f>D15+D13</f>
        <v>31902.900000000005</v>
      </c>
      <c r="E26" s="68">
        <v>29790.7</v>
      </c>
      <c r="F26" s="72">
        <f>SUM(D26/E26)*100-100</f>
        <v>7.090132155337088</v>
      </c>
      <c r="G26" s="68">
        <v>12183.5</v>
      </c>
      <c r="H26" s="68">
        <v>11634.9</v>
      </c>
      <c r="I26" s="73">
        <f>SUM(G26/H26)*100-100</f>
        <v>4.715124324231397</v>
      </c>
    </row>
    <row r="27" spans="4:9" ht="13.5" customHeight="1">
      <c r="D27" s="68"/>
      <c r="E27" s="68"/>
      <c r="F27" s="68"/>
      <c r="G27" s="68"/>
      <c r="H27" s="68"/>
      <c r="I27" s="76"/>
    </row>
    <row r="28" spans="1:31" ht="13.5" customHeight="1">
      <c r="A28" s="44" t="s">
        <v>40</v>
      </c>
      <c r="D28" s="68">
        <v>271.5</v>
      </c>
      <c r="E28" s="68">
        <v>201.8</v>
      </c>
      <c r="F28" s="72">
        <f aca="true" t="shared" si="2" ref="F28:F33">SUM(D28/E28)*100-100</f>
        <v>34.53914767096134</v>
      </c>
      <c r="G28" s="68">
        <v>136.3</v>
      </c>
      <c r="H28" s="68">
        <v>104.1</v>
      </c>
      <c r="I28" s="73">
        <f>SUM(G28/H28)*100-100</f>
        <v>30.931796349663813</v>
      </c>
      <c r="AC28" s="38"/>
      <c r="AD28" s="38"/>
      <c r="AE28" s="38"/>
    </row>
    <row r="29" spans="1:9" ht="12.75">
      <c r="A29" s="44" t="s">
        <v>41</v>
      </c>
      <c r="D29" s="68">
        <v>32.3</v>
      </c>
      <c r="E29" s="68">
        <v>26.5</v>
      </c>
      <c r="F29" s="72">
        <f t="shared" si="2"/>
        <v>21.88679245283018</v>
      </c>
      <c r="G29" s="68">
        <v>13</v>
      </c>
      <c r="H29" s="68">
        <v>10</v>
      </c>
      <c r="I29" s="73">
        <f>SUM(G29/H29)*100-100</f>
        <v>30</v>
      </c>
    </row>
    <row r="30" spans="1:9" ht="13.5" customHeight="1">
      <c r="A30" s="44" t="s">
        <v>42</v>
      </c>
      <c r="D30" s="68">
        <v>325.4</v>
      </c>
      <c r="E30" s="68">
        <v>221.2</v>
      </c>
      <c r="F30" s="72">
        <f t="shared" si="2"/>
        <v>47.10669077757686</v>
      </c>
      <c r="G30" s="68">
        <v>160.9</v>
      </c>
      <c r="H30" s="68">
        <v>126.5</v>
      </c>
      <c r="I30" s="73">
        <f>SUM(G30/H30)*100-100</f>
        <v>27.193675889328063</v>
      </c>
    </row>
    <row r="31" spans="1:9" ht="13.5" customHeight="1">
      <c r="A31" s="44" t="s">
        <v>43</v>
      </c>
      <c r="D31" s="68">
        <v>2610.7</v>
      </c>
      <c r="E31" s="68">
        <v>2461.9</v>
      </c>
      <c r="F31" s="72">
        <f t="shared" si="2"/>
        <v>6.044112271010178</v>
      </c>
      <c r="G31" s="68">
        <v>33.4</v>
      </c>
      <c r="H31" s="68">
        <v>24.3</v>
      </c>
      <c r="I31" s="73">
        <f>SUM(G31/H31)*100-100</f>
        <v>37.44855967078189</v>
      </c>
    </row>
    <row r="32" spans="1:9" ht="13.5" customHeight="1">
      <c r="A32" s="44" t="s">
        <v>44</v>
      </c>
      <c r="D32" s="68">
        <v>2.9</v>
      </c>
      <c r="E32" s="68">
        <v>0.6</v>
      </c>
      <c r="F32" s="72">
        <f t="shared" si="2"/>
        <v>383.3333333333333</v>
      </c>
      <c r="G32" s="68">
        <v>2.5</v>
      </c>
      <c r="H32" s="68">
        <v>0.5</v>
      </c>
      <c r="I32" s="73">
        <f>SUM(G32/H32)*100-100</f>
        <v>400</v>
      </c>
    </row>
    <row r="33" spans="1:9" ht="12.75">
      <c r="A33" s="44" t="s">
        <v>45</v>
      </c>
      <c r="D33" s="68">
        <v>2.6</v>
      </c>
      <c r="E33" s="68">
        <v>0.9</v>
      </c>
      <c r="F33" s="72">
        <f t="shared" si="2"/>
        <v>188.88888888888886</v>
      </c>
      <c r="G33" s="68">
        <v>2.3</v>
      </c>
      <c r="H33" s="68">
        <v>0.3</v>
      </c>
      <c r="I33" s="72" t="s">
        <v>38</v>
      </c>
    </row>
    <row r="34" spans="4:9" ht="13.5" customHeight="1">
      <c r="D34" s="68"/>
      <c r="E34" s="68"/>
      <c r="F34" s="72"/>
      <c r="G34" s="68"/>
      <c r="H34" s="68"/>
      <c r="I34" s="76"/>
    </row>
    <row r="35" spans="2:9" ht="13.5" customHeight="1">
      <c r="B35" s="44" t="s">
        <v>46</v>
      </c>
      <c r="D35" s="68">
        <f>SUM(D28:D33)</f>
        <v>3245.3999999999996</v>
      </c>
      <c r="E35" s="68">
        <v>2913</v>
      </c>
      <c r="F35" s="72">
        <f>SUM(D35/E35)*100-100</f>
        <v>11.410916580844471</v>
      </c>
      <c r="G35" s="68">
        <f>SUM(G28:G33)</f>
        <v>348.40000000000003</v>
      </c>
      <c r="H35" s="68">
        <v>265.6</v>
      </c>
      <c r="I35" s="73">
        <f>SUM(G35/H35)*100-100</f>
        <v>31.174698795180745</v>
      </c>
    </row>
    <row r="36" spans="4:9" ht="12.75">
      <c r="D36" s="68"/>
      <c r="E36" s="68"/>
      <c r="F36" s="72"/>
      <c r="G36" s="68"/>
      <c r="H36" s="68"/>
      <c r="I36" s="73"/>
    </row>
    <row r="37" spans="1:9" ht="13.5" customHeight="1">
      <c r="A37" s="44" t="s">
        <v>47</v>
      </c>
      <c r="D37" s="68">
        <v>2593.7</v>
      </c>
      <c r="E37" s="68">
        <v>2798.8</v>
      </c>
      <c r="F37" s="72">
        <f aca="true" t="shared" si="3" ref="F37:F43">SUM(D37/E37)*100-100</f>
        <v>-7.328140631699313</v>
      </c>
      <c r="G37" s="68">
        <v>897.4</v>
      </c>
      <c r="H37" s="68">
        <v>964.3</v>
      </c>
      <c r="I37" s="73">
        <f aca="true" t="shared" si="4" ref="I37:I43">SUM(G37/H37)*100-100</f>
        <v>-6.937674997407441</v>
      </c>
    </row>
    <row r="38" spans="1:9" ht="13.5" customHeight="1">
      <c r="A38" s="44" t="s">
        <v>48</v>
      </c>
      <c r="D38" s="68">
        <v>2137.3</v>
      </c>
      <c r="E38" s="68">
        <v>2479.9</v>
      </c>
      <c r="F38" s="72">
        <f t="shared" si="3"/>
        <v>-13.815073188435008</v>
      </c>
      <c r="G38" s="68">
        <v>411.9</v>
      </c>
      <c r="H38" s="68">
        <v>456</v>
      </c>
      <c r="I38" s="73">
        <f t="shared" si="4"/>
        <v>-9.671052631578945</v>
      </c>
    </row>
    <row r="39" spans="1:9" ht="13.5" customHeight="1">
      <c r="A39" s="44" t="s">
        <v>49</v>
      </c>
      <c r="D39" s="68">
        <v>7636.9</v>
      </c>
      <c r="E39" s="68">
        <v>7301.8</v>
      </c>
      <c r="F39" s="72">
        <f t="shared" si="3"/>
        <v>4.58927935577529</v>
      </c>
      <c r="G39" s="68">
        <v>1728</v>
      </c>
      <c r="H39" s="68">
        <v>1369.3</v>
      </c>
      <c r="I39" s="73">
        <f t="shared" si="4"/>
        <v>26.195866501131974</v>
      </c>
    </row>
    <row r="40" spans="1:9" ht="13.5" customHeight="1">
      <c r="A40" s="44" t="s">
        <v>50</v>
      </c>
      <c r="D40" s="68">
        <v>402.1</v>
      </c>
      <c r="E40" s="68">
        <v>404.4</v>
      </c>
      <c r="F40" s="72">
        <f t="shared" si="3"/>
        <v>-0.5687438180019768</v>
      </c>
      <c r="G40" s="68">
        <v>0.3</v>
      </c>
      <c r="H40" s="68">
        <v>1.6</v>
      </c>
      <c r="I40" s="73">
        <f t="shared" si="4"/>
        <v>-81.25</v>
      </c>
    </row>
    <row r="41" spans="1:9" ht="13.5" customHeight="1">
      <c r="A41" s="44" t="s">
        <v>51</v>
      </c>
      <c r="D41" s="68">
        <v>32.5</v>
      </c>
      <c r="E41" s="68">
        <v>93.5</v>
      </c>
      <c r="F41" s="72">
        <f t="shared" si="3"/>
        <v>-65.24064171122996</v>
      </c>
      <c r="G41" s="68">
        <v>22.3</v>
      </c>
      <c r="H41" s="68">
        <v>46</v>
      </c>
      <c r="I41" s="73">
        <f t="shared" si="4"/>
        <v>-51.52173913043478</v>
      </c>
    </row>
    <row r="42" spans="1:9" ht="12.75">
      <c r="A42" s="44" t="s">
        <v>52</v>
      </c>
      <c r="D42" s="68">
        <v>1720.7</v>
      </c>
      <c r="E42" s="68">
        <v>1789.3</v>
      </c>
      <c r="F42" s="72">
        <f t="shared" si="3"/>
        <v>-3.833901525736323</v>
      </c>
      <c r="G42" s="68">
        <v>420</v>
      </c>
      <c r="H42" s="68">
        <v>343.1</v>
      </c>
      <c r="I42" s="73">
        <f t="shared" si="4"/>
        <v>22.41329058583503</v>
      </c>
    </row>
    <row r="43" spans="1:9" ht="13.5" customHeight="1">
      <c r="A43" s="44" t="s">
        <v>53</v>
      </c>
      <c r="D43" s="68">
        <v>0.7</v>
      </c>
      <c r="E43" s="134">
        <v>1.4</v>
      </c>
      <c r="F43" s="72">
        <f t="shared" si="3"/>
        <v>-50</v>
      </c>
      <c r="G43" s="68">
        <v>0.6</v>
      </c>
      <c r="H43" s="134">
        <v>0.9</v>
      </c>
      <c r="I43" s="73">
        <f t="shared" si="4"/>
        <v>-33.33333333333334</v>
      </c>
    </row>
    <row r="44" spans="4:9" ht="13.5" customHeight="1">
      <c r="D44" s="68"/>
      <c r="E44" s="68"/>
      <c r="F44" s="70"/>
      <c r="G44" s="68"/>
      <c r="H44" s="68"/>
      <c r="I44" s="73"/>
    </row>
    <row r="45" spans="2:9" ht="13.5" customHeight="1">
      <c r="B45" s="44" t="s">
        <v>55</v>
      </c>
      <c r="D45" s="68">
        <f>SUM(D37:D43)</f>
        <v>14523.900000000001</v>
      </c>
      <c r="E45" s="68">
        <v>14869.1</v>
      </c>
      <c r="F45" s="72">
        <f>SUM(D45/E45)*100-100</f>
        <v>-2.321593102474253</v>
      </c>
      <c r="G45" s="68">
        <v>3480.6</v>
      </c>
      <c r="H45" s="68">
        <v>3181.2</v>
      </c>
      <c r="I45" s="73">
        <f>SUM(G45/H45)*100-100</f>
        <v>9.411542814032444</v>
      </c>
    </row>
    <row r="46" spans="4:9" ht="13.5" customHeight="1">
      <c r="D46" s="68"/>
      <c r="E46" s="68"/>
      <c r="F46" s="72"/>
      <c r="G46" s="68"/>
      <c r="H46" s="68"/>
      <c r="I46" s="73"/>
    </row>
    <row r="47" spans="1:9" ht="12.75">
      <c r="A47" s="44" t="s">
        <v>56</v>
      </c>
      <c r="D47" s="68">
        <v>240</v>
      </c>
      <c r="E47" s="68">
        <v>234.9</v>
      </c>
      <c r="F47" s="72">
        <f>SUM(D47/E47)*100-100</f>
        <v>2.1711366538952745</v>
      </c>
      <c r="G47" s="68">
        <v>186.8</v>
      </c>
      <c r="H47" s="68">
        <v>185.2</v>
      </c>
      <c r="I47" s="73">
        <f>SUM(G47/H47)*100-100</f>
        <v>0.8639308855291574</v>
      </c>
    </row>
    <row r="48" spans="1:9" ht="13.5" customHeight="1">
      <c r="A48" s="44" t="s">
        <v>57</v>
      </c>
      <c r="D48" s="68">
        <v>505</v>
      </c>
      <c r="E48" s="68">
        <v>470.4</v>
      </c>
      <c r="F48" s="72">
        <f>SUM(D48/E48)*100-100</f>
        <v>7.355442176870767</v>
      </c>
      <c r="G48" s="68">
        <v>367.4</v>
      </c>
      <c r="H48" s="68">
        <v>292.2</v>
      </c>
      <c r="I48" s="73">
        <f>SUM(G48/H48)*100-100</f>
        <v>25.735797399041743</v>
      </c>
    </row>
    <row r="49" spans="1:9" ht="13.5" customHeight="1">
      <c r="A49" s="44" t="s">
        <v>58</v>
      </c>
      <c r="D49" s="68">
        <v>1632.5</v>
      </c>
      <c r="E49" s="68">
        <v>1334.8</v>
      </c>
      <c r="F49" s="72">
        <f>SUM(D49/E49)*100-100</f>
        <v>22.302966736589752</v>
      </c>
      <c r="G49" s="68">
        <v>1130.4</v>
      </c>
      <c r="H49" s="68">
        <v>1094.8</v>
      </c>
      <c r="I49" s="73">
        <f>SUM(G49/H49)*100-100</f>
        <v>3.251735476799425</v>
      </c>
    </row>
    <row r="50" spans="1:9" ht="12.75">
      <c r="A50" s="44" t="s">
        <v>59</v>
      </c>
      <c r="D50" s="68">
        <v>20137.9</v>
      </c>
      <c r="E50" s="68">
        <v>17134.6</v>
      </c>
      <c r="F50" s="72">
        <f>SUM(D50/E50)*100-100</f>
        <v>17.52769250522337</v>
      </c>
      <c r="G50" s="68">
        <v>15290.8</v>
      </c>
      <c r="H50" s="68">
        <v>12699.2</v>
      </c>
      <c r="I50" s="73">
        <f>SUM(G50/H50)*100-100</f>
        <v>20.40758472974676</v>
      </c>
    </row>
    <row r="51" spans="4:9" ht="13.5" customHeight="1">
      <c r="D51" s="68"/>
      <c r="E51" s="68"/>
      <c r="F51" s="72"/>
      <c r="G51" s="68"/>
      <c r="H51" s="68"/>
      <c r="I51" s="73"/>
    </row>
    <row r="52" spans="2:9" ht="13.5" customHeight="1">
      <c r="B52" s="44" t="s">
        <v>60</v>
      </c>
      <c r="D52" s="68">
        <f>SUM(D47:D51)</f>
        <v>22515.4</v>
      </c>
      <c r="E52" s="68">
        <v>19174.7</v>
      </c>
      <c r="F52" s="72">
        <f>SUM(D52/E52)*100-100</f>
        <v>17.422436856899964</v>
      </c>
      <c r="G52" s="68">
        <v>16975.5</v>
      </c>
      <c r="H52" s="68">
        <v>14271.4</v>
      </c>
      <c r="I52" s="73">
        <f>SUM(G52/H52)*100-100</f>
        <v>18.947685580952125</v>
      </c>
    </row>
    <row r="53" spans="4:9" ht="13.5" customHeight="1">
      <c r="D53" s="68"/>
      <c r="E53" s="68"/>
      <c r="F53" s="72"/>
      <c r="G53" s="68"/>
      <c r="H53" s="68"/>
      <c r="I53" s="73"/>
    </row>
    <row r="54" spans="1:9" ht="12.75">
      <c r="A54" s="44" t="s">
        <v>61</v>
      </c>
      <c r="D54" s="68">
        <v>995.4</v>
      </c>
      <c r="E54" s="68">
        <v>983.5</v>
      </c>
      <c r="F54" s="72">
        <f>SUM(D54/E54)*100-100</f>
        <v>1.209964412811388</v>
      </c>
      <c r="G54" s="68">
        <v>264.1</v>
      </c>
      <c r="H54" s="68">
        <v>232</v>
      </c>
      <c r="I54" s="73">
        <f>SUM(G54/H54)*100-100</f>
        <v>13.836206896551744</v>
      </c>
    </row>
    <row r="55" spans="4:9" ht="13.5" customHeight="1">
      <c r="D55" s="68"/>
      <c r="E55" s="68"/>
      <c r="F55" s="70"/>
      <c r="G55" s="68"/>
      <c r="H55" s="68"/>
      <c r="I55" s="77"/>
    </row>
    <row r="56" spans="1:9" ht="13.5" customHeight="1">
      <c r="A56" s="44" t="s">
        <v>62</v>
      </c>
      <c r="D56" s="75" t="s">
        <v>37</v>
      </c>
      <c r="E56" s="75" t="s">
        <v>37</v>
      </c>
      <c r="F56" s="75" t="s">
        <v>63</v>
      </c>
      <c r="G56" s="75" t="s">
        <v>37</v>
      </c>
      <c r="H56" s="75" t="s">
        <v>37</v>
      </c>
      <c r="I56" s="78" t="s">
        <v>64</v>
      </c>
    </row>
    <row r="57" spans="4:9" ht="12.75">
      <c r="D57" s="68"/>
      <c r="E57" s="68"/>
      <c r="F57" s="79"/>
      <c r="G57" s="68"/>
      <c r="H57" s="68"/>
      <c r="I57" s="77"/>
    </row>
    <row r="58" spans="1:9" ht="13.5" customHeight="1">
      <c r="A58" s="48"/>
      <c r="B58" s="48"/>
      <c r="C58" s="48" t="s">
        <v>65</v>
      </c>
      <c r="D58" s="80">
        <v>73182.9</v>
      </c>
      <c r="E58" s="80">
        <v>67731.1</v>
      </c>
      <c r="F58" s="81">
        <f>SUM(D58/E58)*100-100</f>
        <v>8.049182724036655</v>
      </c>
      <c r="G58" s="80">
        <v>33252</v>
      </c>
      <c r="H58" s="80">
        <v>29585.1</v>
      </c>
      <c r="I58" s="82">
        <f>SUM(G58/H58)*100-100</f>
        <v>12.394414756076543</v>
      </c>
    </row>
    <row r="59" ht="13.5" customHeight="1">
      <c r="A59" s="44" t="s">
        <v>66</v>
      </c>
    </row>
    <row r="60" spans="1:8" ht="13.5" customHeight="1">
      <c r="A60" s="44" t="s">
        <v>67</v>
      </c>
      <c r="D60" s="83"/>
      <c r="E60" s="83"/>
      <c r="G60" s="83"/>
      <c r="H60" s="83"/>
    </row>
    <row r="61" spans="4:8" ht="13.5" customHeight="1">
      <c r="D61" s="83"/>
      <c r="E61" s="83"/>
      <c r="G61" s="83"/>
      <c r="H61" s="83"/>
    </row>
    <row r="62" spans="4:8" ht="13.5" customHeight="1">
      <c r="D62" s="83"/>
      <c r="E62" s="83"/>
      <c r="G62" s="83"/>
      <c r="H62" s="83"/>
    </row>
    <row r="63" spans="4:8" ht="13.5" customHeight="1">
      <c r="D63" s="83"/>
      <c r="E63" s="83"/>
      <c r="G63" s="83"/>
      <c r="H63" s="83"/>
    </row>
    <row r="64" spans="4:8" ht="13.5" customHeight="1">
      <c r="D64" s="83"/>
      <c r="E64" s="83"/>
      <c r="G64" s="83"/>
      <c r="H64" s="83"/>
    </row>
    <row r="65" spans="4:8" ht="13.5" customHeight="1">
      <c r="D65" s="83"/>
      <c r="E65" s="83"/>
      <c r="G65" s="83"/>
      <c r="H65" s="83"/>
    </row>
    <row r="66" ht="13.5" customHeight="1"/>
    <row r="67" ht="13.5" customHeight="1">
      <c r="A67" s="84">
        <v>2</v>
      </c>
    </row>
    <row r="68" ht="13.5" customHeight="1"/>
    <row r="69" ht="13.5" customHeight="1"/>
    <row r="70" ht="13.5" customHeight="1"/>
    <row r="71" spans="4:9" ht="12.75">
      <c r="D71" s="85"/>
      <c r="E71" s="85"/>
      <c r="F71" s="38"/>
      <c r="G71" s="85"/>
      <c r="H71" s="85"/>
      <c r="I71" s="38"/>
    </row>
    <row r="72" spans="4:9" ht="13.5" customHeight="1">
      <c r="D72" s="38"/>
      <c r="E72" s="38"/>
      <c r="F72" s="38"/>
      <c r="G72" s="38"/>
      <c r="H72" s="38"/>
      <c r="I72" s="38"/>
    </row>
    <row r="73" spans="4:9" ht="12.75">
      <c r="D73" s="38"/>
      <c r="E73" s="38"/>
      <c r="F73" s="38"/>
      <c r="G73" s="38"/>
      <c r="H73" s="38"/>
      <c r="I73" s="38"/>
    </row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2">
    <mergeCell ref="D10:E11"/>
    <mergeCell ref="G10:H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71" sqref="A71:E71"/>
    </sheetView>
  </sheetViews>
  <sheetFormatPr defaultColWidth="11.421875" defaultRowHeight="12.75"/>
  <cols>
    <col min="1" max="2" width="9.8515625" style="44" customWidth="1"/>
    <col min="3" max="3" width="11.28125" style="88" customWidth="1"/>
    <col min="4" max="5" width="9.8515625" style="44" customWidth="1"/>
    <col min="6" max="6" width="10.8515625" style="89" customWidth="1"/>
    <col min="7" max="7" width="11.421875" style="44" customWidth="1"/>
    <col min="8" max="8" width="29.8515625" style="44" customWidth="1"/>
    <col min="9" max="16384" width="11.421875" style="44" customWidth="1"/>
  </cols>
  <sheetData>
    <row r="1" spans="1:8" ht="12">
      <c r="A1" s="41"/>
      <c r="B1" s="41"/>
      <c r="C1" s="86"/>
      <c r="D1" s="41"/>
      <c r="E1" s="41"/>
      <c r="F1" s="87"/>
      <c r="G1" s="41"/>
      <c r="H1" s="41"/>
    </row>
    <row r="4" ht="13.5" customHeight="1"/>
    <row r="5" ht="13.5" customHeight="1"/>
    <row r="6" spans="1:8" ht="13.5" customHeight="1">
      <c r="A6" s="50"/>
      <c r="B6" s="48"/>
      <c r="C6" s="90" t="s">
        <v>68</v>
      </c>
      <c r="D6" s="48"/>
      <c r="E6" s="48"/>
      <c r="F6" s="91"/>
      <c r="G6" s="48"/>
      <c r="H6" s="48"/>
    </row>
    <row r="7" spans="1:8" ht="13.5" customHeight="1">
      <c r="A7" s="55" t="s">
        <v>22</v>
      </c>
      <c r="B7" s="56"/>
      <c r="C7" s="57"/>
      <c r="D7" s="58" t="s">
        <v>69</v>
      </c>
      <c r="E7" s="59"/>
      <c r="F7" s="92"/>
      <c r="G7" s="53"/>
      <c r="H7" s="53"/>
    </row>
    <row r="8" spans="1:8" ht="13.5" customHeight="1">
      <c r="A8" s="55" t="s">
        <v>2</v>
      </c>
      <c r="B8" s="56"/>
      <c r="C8" s="57"/>
      <c r="D8" s="55" t="s">
        <v>2</v>
      </c>
      <c r="E8" s="56"/>
      <c r="F8" s="61"/>
      <c r="G8" s="53"/>
      <c r="H8" s="53" t="s">
        <v>24</v>
      </c>
    </row>
    <row r="9" spans="1:8" ht="13.5" customHeight="1">
      <c r="A9" s="62">
        <v>2005</v>
      </c>
      <c r="B9" s="62">
        <v>2004</v>
      </c>
      <c r="C9" s="93" t="s">
        <v>3</v>
      </c>
      <c r="D9" s="62">
        <v>2005</v>
      </c>
      <c r="E9" s="62">
        <v>2004</v>
      </c>
      <c r="F9" s="94" t="s">
        <v>3</v>
      </c>
      <c r="G9" s="53"/>
      <c r="H9" s="53"/>
    </row>
    <row r="10" spans="1:8" ht="13.5" customHeight="1">
      <c r="A10" s="148" t="s">
        <v>25</v>
      </c>
      <c r="B10" s="149"/>
      <c r="C10" s="95" t="s">
        <v>5</v>
      </c>
      <c r="D10" s="148" t="s">
        <v>25</v>
      </c>
      <c r="E10" s="149"/>
      <c r="F10" s="96" t="s">
        <v>5</v>
      </c>
      <c r="G10" s="53"/>
      <c r="H10" s="53"/>
    </row>
    <row r="11" spans="1:8" ht="13.5" customHeight="1">
      <c r="A11" s="150"/>
      <c r="B11" s="151"/>
      <c r="C11" s="97" t="s">
        <v>6</v>
      </c>
      <c r="D11" s="150"/>
      <c r="E11" s="151"/>
      <c r="F11" s="98" t="s">
        <v>6</v>
      </c>
      <c r="G11" s="65"/>
      <c r="H11" s="65"/>
    </row>
    <row r="12" spans="1:6" ht="13.5" customHeight="1">
      <c r="A12" s="68"/>
      <c r="B12" s="69"/>
      <c r="C12" s="76"/>
      <c r="D12" s="68"/>
      <c r="E12" s="69"/>
      <c r="F12" s="99"/>
    </row>
    <row r="13" spans="1:7" ht="13.5" customHeight="1">
      <c r="A13" s="68">
        <v>1185.7</v>
      </c>
      <c r="B13" s="68">
        <v>1026.3</v>
      </c>
      <c r="C13" s="73">
        <f>SUM(A13/B13)*100-100</f>
        <v>15.531520997758946</v>
      </c>
      <c r="D13" s="68">
        <v>475.3</v>
      </c>
      <c r="E13" s="68">
        <v>618.2</v>
      </c>
      <c r="F13" s="73">
        <f>SUM(D13/E13)*100-100</f>
        <v>-23.11549660304108</v>
      </c>
      <c r="G13" s="44" t="s">
        <v>26</v>
      </c>
    </row>
    <row r="14" spans="1:6" ht="13.5" customHeight="1">
      <c r="A14" s="68"/>
      <c r="B14" s="68"/>
      <c r="C14" s="73"/>
      <c r="D14" s="68"/>
      <c r="E14" s="68"/>
      <c r="F14" s="73"/>
    </row>
    <row r="15" spans="1:7" ht="13.5" customHeight="1">
      <c r="A15" s="68">
        <f>SUM(A17:A24)</f>
        <v>19195.600000000002</v>
      </c>
      <c r="B15" s="68">
        <v>16767.5</v>
      </c>
      <c r="C15" s="73">
        <f>SUM(A15/B15)*100-100</f>
        <v>14.480990010436884</v>
      </c>
      <c r="D15" s="68">
        <f>SUM(D17:D24)</f>
        <v>10994</v>
      </c>
      <c r="E15" s="68">
        <v>9159</v>
      </c>
      <c r="F15" s="73">
        <f>SUM(D15/E15)*100-100</f>
        <v>20.034938312042797</v>
      </c>
      <c r="G15" s="44" t="s">
        <v>27</v>
      </c>
    </row>
    <row r="16" spans="1:7" ht="13.5" customHeight="1">
      <c r="A16" s="74"/>
      <c r="B16" s="68"/>
      <c r="C16" s="73"/>
      <c r="D16" s="74"/>
      <c r="E16" s="68"/>
      <c r="F16" s="73"/>
      <c r="G16" s="44" t="s">
        <v>28</v>
      </c>
    </row>
    <row r="17" spans="1:7" ht="13.5" customHeight="1">
      <c r="A17" s="68">
        <v>9846.9</v>
      </c>
      <c r="B17" s="68">
        <v>9356.3</v>
      </c>
      <c r="C17" s="73">
        <f aca="true" t="shared" si="0" ref="C17:C23">SUM(A17/B17)*100-100</f>
        <v>5.243525752701402</v>
      </c>
      <c r="D17" s="68">
        <v>7165.6</v>
      </c>
      <c r="E17" s="68">
        <v>6527.3</v>
      </c>
      <c r="F17" s="73">
        <f aca="true" t="shared" si="1" ref="F17:F23">SUM(D17/E17)*100-100</f>
        <v>9.778928500298761</v>
      </c>
      <c r="G17" s="44" t="s">
        <v>29</v>
      </c>
    </row>
    <row r="18" spans="1:7" ht="12">
      <c r="A18" s="68">
        <v>2789.1</v>
      </c>
      <c r="B18" s="68">
        <v>1201.5</v>
      </c>
      <c r="C18" s="73">
        <f t="shared" si="0"/>
        <v>132.13483146067415</v>
      </c>
      <c r="D18" s="68">
        <v>1816.5</v>
      </c>
      <c r="E18" s="68">
        <v>668</v>
      </c>
      <c r="F18" s="73">
        <f t="shared" si="1"/>
        <v>171.93113772455087</v>
      </c>
      <c r="G18" s="44" t="s">
        <v>30</v>
      </c>
    </row>
    <row r="19" spans="1:7" ht="13.5" customHeight="1">
      <c r="A19" s="68">
        <v>887.7</v>
      </c>
      <c r="B19" s="68">
        <v>724.6</v>
      </c>
      <c r="C19" s="73">
        <f t="shared" si="0"/>
        <v>22.50897046646425</v>
      </c>
      <c r="D19" s="68">
        <v>127.5</v>
      </c>
      <c r="E19" s="68">
        <v>84.8</v>
      </c>
      <c r="F19" s="73">
        <f t="shared" si="1"/>
        <v>50.35377358490567</v>
      </c>
      <c r="G19" s="44" t="s">
        <v>31</v>
      </c>
    </row>
    <row r="20" spans="1:7" ht="13.5" customHeight="1">
      <c r="A20" s="68">
        <v>2822.6</v>
      </c>
      <c r="B20" s="68">
        <v>2943.1</v>
      </c>
      <c r="C20" s="73">
        <f t="shared" si="0"/>
        <v>-4.094322313207172</v>
      </c>
      <c r="D20" s="68">
        <v>969.6</v>
      </c>
      <c r="E20" s="68">
        <v>962.8</v>
      </c>
      <c r="F20" s="73">
        <f t="shared" si="1"/>
        <v>0.7062733693394421</v>
      </c>
      <c r="G20" s="44" t="s">
        <v>32</v>
      </c>
    </row>
    <row r="21" spans="1:7" ht="13.5" customHeight="1">
      <c r="A21" s="68">
        <v>583.2</v>
      </c>
      <c r="B21" s="68">
        <v>563.6</v>
      </c>
      <c r="C21" s="73">
        <f t="shared" si="0"/>
        <v>3.477643718949608</v>
      </c>
      <c r="D21" s="68">
        <v>75.5</v>
      </c>
      <c r="E21" s="68">
        <v>73.8</v>
      </c>
      <c r="F21" s="73">
        <f t="shared" si="1"/>
        <v>2.3035230352303557</v>
      </c>
      <c r="G21" s="44" t="s">
        <v>33</v>
      </c>
    </row>
    <row r="22" spans="1:7" ht="13.5" customHeight="1">
      <c r="A22" s="68">
        <v>1357.4</v>
      </c>
      <c r="B22" s="68">
        <v>1098.6</v>
      </c>
      <c r="C22" s="73">
        <f t="shared" si="0"/>
        <v>23.557254687784464</v>
      </c>
      <c r="D22" s="68">
        <v>597.3</v>
      </c>
      <c r="E22" s="68">
        <v>466</v>
      </c>
      <c r="F22" s="73">
        <f t="shared" si="1"/>
        <v>28.17596566523605</v>
      </c>
      <c r="G22" s="44" t="s">
        <v>34</v>
      </c>
    </row>
    <row r="23" spans="1:7" ht="13.5" customHeight="1">
      <c r="A23" s="68">
        <v>908.7</v>
      </c>
      <c r="B23" s="68">
        <v>879.8</v>
      </c>
      <c r="C23" s="73">
        <f t="shared" si="0"/>
        <v>3.2848374630597874</v>
      </c>
      <c r="D23" s="68">
        <v>242</v>
      </c>
      <c r="E23" s="68">
        <v>376.3</v>
      </c>
      <c r="F23" s="73">
        <f t="shared" si="1"/>
        <v>-35.68960935423864</v>
      </c>
      <c r="G23" s="44" t="s">
        <v>35</v>
      </c>
    </row>
    <row r="24" spans="1:7" ht="13.5" customHeight="1">
      <c r="A24" s="75" t="s">
        <v>37</v>
      </c>
      <c r="B24" s="68" t="s">
        <v>37</v>
      </c>
      <c r="C24" s="70" t="s">
        <v>38</v>
      </c>
      <c r="D24" s="75" t="s">
        <v>37</v>
      </c>
      <c r="E24" s="68" t="s">
        <v>37</v>
      </c>
      <c r="F24" s="70" t="s">
        <v>38</v>
      </c>
      <c r="G24" s="44" t="s">
        <v>36</v>
      </c>
    </row>
    <row r="25" spans="1:6" ht="13.5" customHeight="1">
      <c r="A25" s="68"/>
      <c r="B25" s="68"/>
      <c r="C25" s="76"/>
      <c r="D25" s="68"/>
      <c r="E25" s="68"/>
      <c r="F25" s="70"/>
    </row>
    <row r="26" spans="1:8" ht="12">
      <c r="A26" s="68">
        <v>20381.2</v>
      </c>
      <c r="B26" s="68">
        <v>17793.7</v>
      </c>
      <c r="C26" s="73">
        <f>SUM(A26/B26)*100-100</f>
        <v>14.541663622518072</v>
      </c>
      <c r="D26" s="68">
        <v>11469.2</v>
      </c>
      <c r="E26" s="68">
        <v>9777.3</v>
      </c>
      <c r="F26" s="73">
        <f>SUM(D26/E26)*100-100</f>
        <v>17.30436828163195</v>
      </c>
      <c r="H26" s="44" t="s">
        <v>39</v>
      </c>
    </row>
    <row r="27" spans="1:6" ht="13.5" customHeight="1">
      <c r="A27" s="68"/>
      <c r="B27" s="68"/>
      <c r="C27" s="68"/>
      <c r="D27" s="68"/>
      <c r="E27" s="68"/>
      <c r="F27" s="76"/>
    </row>
    <row r="28" spans="1:7" ht="13.5" customHeight="1">
      <c r="A28" s="68">
        <v>1000</v>
      </c>
      <c r="B28" s="68">
        <v>778</v>
      </c>
      <c r="C28" s="73">
        <f aca="true" t="shared" si="2" ref="C28:C33">SUM(A28/B28)*100-100</f>
        <v>28.534704370179952</v>
      </c>
      <c r="D28" s="68">
        <v>562.7</v>
      </c>
      <c r="E28" s="68">
        <v>478.9</v>
      </c>
      <c r="F28" s="73">
        <f aca="true" t="shared" si="3" ref="F28:F33">SUM(D28/E28)*100-100</f>
        <v>17.49843391104615</v>
      </c>
      <c r="G28" s="44" t="s">
        <v>40</v>
      </c>
    </row>
    <row r="29" spans="1:7" ht="12">
      <c r="A29" s="68">
        <v>449.1</v>
      </c>
      <c r="B29" s="68">
        <v>198.1</v>
      </c>
      <c r="C29" s="73">
        <f t="shared" si="2"/>
        <v>126.70368500757198</v>
      </c>
      <c r="D29" s="68">
        <v>108.7</v>
      </c>
      <c r="E29" s="68">
        <v>72.1</v>
      </c>
      <c r="F29" s="73">
        <f t="shared" si="3"/>
        <v>50.76282940360613</v>
      </c>
      <c r="G29" s="44" t="s">
        <v>41</v>
      </c>
    </row>
    <row r="30" spans="1:7" ht="13.5" customHeight="1">
      <c r="A30" s="68">
        <v>434.7</v>
      </c>
      <c r="B30" s="68">
        <v>393.1</v>
      </c>
      <c r="C30" s="73">
        <f t="shared" si="2"/>
        <v>10.582548969727796</v>
      </c>
      <c r="D30" s="68">
        <v>145.9</v>
      </c>
      <c r="E30" s="68">
        <v>175.4</v>
      </c>
      <c r="F30" s="73">
        <f t="shared" si="3"/>
        <v>-16.81870011402509</v>
      </c>
      <c r="G30" s="44" t="s">
        <v>42</v>
      </c>
    </row>
    <row r="31" spans="1:7" ht="13.5" customHeight="1">
      <c r="A31" s="68">
        <v>444.6</v>
      </c>
      <c r="B31" s="68">
        <v>354.7</v>
      </c>
      <c r="C31" s="73">
        <f t="shared" si="2"/>
        <v>25.34536227798141</v>
      </c>
      <c r="D31" s="68">
        <v>168.7</v>
      </c>
      <c r="E31" s="68">
        <v>102.1</v>
      </c>
      <c r="F31" s="73">
        <f t="shared" si="3"/>
        <v>65.23016650342802</v>
      </c>
      <c r="G31" s="44" t="s">
        <v>43</v>
      </c>
    </row>
    <row r="32" spans="1:7" ht="13.5" customHeight="1">
      <c r="A32" s="68">
        <v>1.3</v>
      </c>
      <c r="B32" s="68">
        <v>5.1</v>
      </c>
      <c r="C32" s="73">
        <f t="shared" si="2"/>
        <v>-74.50980392156862</v>
      </c>
      <c r="D32" s="68">
        <v>0.8</v>
      </c>
      <c r="E32" s="68">
        <v>0.8</v>
      </c>
      <c r="F32" s="73">
        <f t="shared" si="3"/>
        <v>0</v>
      </c>
      <c r="G32" s="44" t="s">
        <v>44</v>
      </c>
    </row>
    <row r="33" spans="1:7" ht="12">
      <c r="A33" s="68">
        <v>60.6</v>
      </c>
      <c r="B33" s="68">
        <v>24</v>
      </c>
      <c r="C33" s="73">
        <f t="shared" si="2"/>
        <v>152.5</v>
      </c>
      <c r="D33" s="68">
        <v>2.4</v>
      </c>
      <c r="E33" s="68">
        <v>2.3</v>
      </c>
      <c r="F33" s="73">
        <f t="shared" si="3"/>
        <v>4.347826086956516</v>
      </c>
      <c r="G33" s="44" t="s">
        <v>45</v>
      </c>
    </row>
    <row r="34" spans="1:6" ht="13.5" customHeight="1">
      <c r="A34" s="68"/>
      <c r="B34" s="68"/>
      <c r="C34" s="73"/>
      <c r="D34" s="68"/>
      <c r="E34" s="68"/>
      <c r="F34" s="76"/>
    </row>
    <row r="35" spans="1:8" ht="13.5" customHeight="1">
      <c r="A35" s="68">
        <v>2390.4</v>
      </c>
      <c r="B35" s="68">
        <v>1753</v>
      </c>
      <c r="C35" s="73">
        <f>SUM(A35/B35)*100-100</f>
        <v>36.36052481460354</v>
      </c>
      <c r="D35" s="68">
        <f>SUM(D28:D34)</f>
        <v>989.1999999999999</v>
      </c>
      <c r="E35" s="68">
        <v>831.5</v>
      </c>
      <c r="F35" s="73">
        <f>SUM(D35/E35)*100-100</f>
        <v>18.96572459410703</v>
      </c>
      <c r="H35" s="44" t="s">
        <v>46</v>
      </c>
    </row>
    <row r="36" spans="1:6" ht="12">
      <c r="A36" s="68"/>
      <c r="B36" s="68"/>
      <c r="C36" s="73"/>
      <c r="D36" s="68"/>
      <c r="E36" s="68"/>
      <c r="F36" s="73"/>
    </row>
    <row r="37" spans="1:7" ht="13.5" customHeight="1">
      <c r="A37" s="68">
        <v>2764.4</v>
      </c>
      <c r="B37" s="68">
        <v>2768.3</v>
      </c>
      <c r="C37" s="73">
        <f>SUM(A37/B37)*100-100</f>
        <v>-0.1408806848968709</v>
      </c>
      <c r="D37" s="68">
        <v>2016.8</v>
      </c>
      <c r="E37" s="68">
        <v>2091.5</v>
      </c>
      <c r="F37" s="73">
        <f aca="true" t="shared" si="4" ref="F37:F42">SUM(D37/E37)*100-100</f>
        <v>-3.571599330623954</v>
      </c>
      <c r="G37" s="44" t="s">
        <v>47</v>
      </c>
    </row>
    <row r="38" spans="1:7" ht="13.5" customHeight="1">
      <c r="A38" s="68">
        <v>1210.8</v>
      </c>
      <c r="B38" s="68">
        <v>1136.5</v>
      </c>
      <c r="C38" s="73">
        <f>SUM(A38/B38)*100-100</f>
        <v>6.537615486141675</v>
      </c>
      <c r="D38" s="68">
        <v>650.4</v>
      </c>
      <c r="E38" s="68">
        <v>612.6</v>
      </c>
      <c r="F38" s="73">
        <f t="shared" si="4"/>
        <v>6.170421155729684</v>
      </c>
      <c r="G38" s="44" t="s">
        <v>48</v>
      </c>
    </row>
    <row r="39" spans="1:7" ht="13.5" customHeight="1">
      <c r="A39" s="68">
        <v>2194.8</v>
      </c>
      <c r="B39" s="68">
        <v>2013.5</v>
      </c>
      <c r="C39" s="73">
        <f>SUM(A39/B39)*100-100</f>
        <v>9.00422150484232</v>
      </c>
      <c r="D39" s="68">
        <v>913.9</v>
      </c>
      <c r="E39" s="68">
        <v>709.2</v>
      </c>
      <c r="F39" s="73">
        <f t="shared" si="4"/>
        <v>28.863508178228983</v>
      </c>
      <c r="G39" s="44" t="s">
        <v>49</v>
      </c>
    </row>
    <row r="40" spans="1:7" ht="13.5" customHeight="1">
      <c r="A40" s="68">
        <v>203.8</v>
      </c>
      <c r="B40" s="68">
        <v>276.6</v>
      </c>
      <c r="C40" s="70" t="s">
        <v>38</v>
      </c>
      <c r="D40" s="68">
        <v>144.5</v>
      </c>
      <c r="E40" s="68">
        <v>159.3</v>
      </c>
      <c r="F40" s="73">
        <f t="shared" si="4"/>
        <v>-9.290646578782173</v>
      </c>
      <c r="G40" s="44" t="s">
        <v>50</v>
      </c>
    </row>
    <row r="41" spans="1:7" ht="13.5" customHeight="1">
      <c r="A41" s="68">
        <v>12.1</v>
      </c>
      <c r="B41" s="68">
        <v>28.9</v>
      </c>
      <c r="C41" s="73">
        <f>SUM(A41/B41)*100-100</f>
        <v>-58.13148788927335</v>
      </c>
      <c r="D41" s="68">
        <v>10.3</v>
      </c>
      <c r="E41" s="68">
        <v>18.6</v>
      </c>
      <c r="F41" s="73">
        <f t="shared" si="4"/>
        <v>-44.623655913978496</v>
      </c>
      <c r="G41" s="44" t="s">
        <v>51</v>
      </c>
    </row>
    <row r="42" spans="1:7" ht="12">
      <c r="A42" s="68">
        <v>423.5</v>
      </c>
      <c r="B42" s="68">
        <v>391.4</v>
      </c>
      <c r="C42" s="73">
        <f>SUM(A42/B42)*100-100</f>
        <v>8.201328564128787</v>
      </c>
      <c r="D42" s="68">
        <v>338.4</v>
      </c>
      <c r="E42" s="68">
        <v>317.2</v>
      </c>
      <c r="F42" s="73">
        <f t="shared" si="4"/>
        <v>6.683480453972251</v>
      </c>
      <c r="G42" s="44" t="s">
        <v>52</v>
      </c>
    </row>
    <row r="43" spans="1:7" ht="13.5" customHeight="1">
      <c r="A43" s="75" t="s">
        <v>37</v>
      </c>
      <c r="B43" s="134">
        <v>0.1</v>
      </c>
      <c r="C43" s="70" t="s">
        <v>38</v>
      </c>
      <c r="D43" s="75" t="s">
        <v>37</v>
      </c>
      <c r="E43" s="134">
        <v>0.1</v>
      </c>
      <c r="F43" s="70" t="s">
        <v>38</v>
      </c>
      <c r="G43" s="44" t="s">
        <v>53</v>
      </c>
    </row>
    <row r="44" spans="1:6" ht="13.5" customHeight="1">
      <c r="A44" s="68"/>
      <c r="B44" s="68"/>
      <c r="C44" s="73"/>
      <c r="D44" s="68"/>
      <c r="E44" s="68"/>
      <c r="F44" s="73"/>
    </row>
    <row r="45" spans="1:8" ht="13.5" customHeight="1">
      <c r="A45" s="68">
        <f>SUM(A37:A44)</f>
        <v>6809.400000000001</v>
      </c>
      <c r="B45" s="68">
        <v>6615.3</v>
      </c>
      <c r="C45" s="73">
        <f>SUM(A45/B45)*100-100</f>
        <v>2.934107296721237</v>
      </c>
      <c r="D45" s="68">
        <v>4074.2</v>
      </c>
      <c r="E45" s="68">
        <v>3908.5</v>
      </c>
      <c r="F45" s="73">
        <f>SUM(D45/E45)*100-100</f>
        <v>4.239478060637069</v>
      </c>
      <c r="H45" s="44" t="s">
        <v>55</v>
      </c>
    </row>
    <row r="46" spans="1:6" ht="13.5" customHeight="1">
      <c r="A46" s="68"/>
      <c r="B46" s="68"/>
      <c r="C46" s="73"/>
      <c r="D46" s="68"/>
      <c r="E46" s="68"/>
      <c r="F46" s="73"/>
    </row>
    <row r="47" spans="1:7" ht="12">
      <c r="A47" s="68">
        <v>580.6</v>
      </c>
      <c r="B47" s="68">
        <v>602.8</v>
      </c>
      <c r="C47" s="73">
        <f>SUM(A47/B47)*100-100</f>
        <v>-3.682813536828121</v>
      </c>
      <c r="D47" s="68">
        <v>416.8</v>
      </c>
      <c r="E47" s="68">
        <v>424.5</v>
      </c>
      <c r="F47" s="73">
        <f>SUM(D47/E47)*100-100</f>
        <v>-1.813898704358067</v>
      </c>
      <c r="G47" s="44" t="s">
        <v>56</v>
      </c>
    </row>
    <row r="48" spans="1:7" ht="13.5" customHeight="1">
      <c r="A48" s="68">
        <v>4129.9</v>
      </c>
      <c r="B48" s="68">
        <v>2743.4</v>
      </c>
      <c r="C48" s="73">
        <f>SUM(A48/B48)*100-100</f>
        <v>50.53947656193043</v>
      </c>
      <c r="D48" s="68">
        <v>2366.9</v>
      </c>
      <c r="E48" s="68">
        <v>1982.9</v>
      </c>
      <c r="F48" s="73">
        <f>SUM(D48/E48)*100-100</f>
        <v>19.365575671995572</v>
      </c>
      <c r="G48" s="44" t="s">
        <v>57</v>
      </c>
    </row>
    <row r="49" spans="1:7" ht="13.5" customHeight="1">
      <c r="A49" s="68">
        <v>1592</v>
      </c>
      <c r="B49" s="68">
        <v>1085.3</v>
      </c>
      <c r="C49" s="73">
        <f>SUM(A49/B49)*100-100</f>
        <v>46.68755182898738</v>
      </c>
      <c r="D49" s="68">
        <v>1155.6</v>
      </c>
      <c r="E49" s="68">
        <v>794.5</v>
      </c>
      <c r="F49" s="73">
        <f>SUM(D49/E49)*100-100</f>
        <v>45.449968533668965</v>
      </c>
      <c r="G49" s="44" t="s">
        <v>58</v>
      </c>
    </row>
    <row r="50" spans="1:7" ht="12">
      <c r="A50" s="68">
        <v>16154.6</v>
      </c>
      <c r="B50" s="68">
        <v>15460.2</v>
      </c>
      <c r="C50" s="73">
        <f>SUM(A50/B50)*100-100</f>
        <v>4.491533097890056</v>
      </c>
      <c r="D50" s="68">
        <v>12665.4</v>
      </c>
      <c r="E50" s="68">
        <v>12228.9</v>
      </c>
      <c r="F50" s="73">
        <f>SUM(D50/E50)*100-100</f>
        <v>3.569413438657591</v>
      </c>
      <c r="G50" s="44" t="s">
        <v>59</v>
      </c>
    </row>
    <row r="51" spans="1:6" ht="13.5" customHeight="1">
      <c r="A51" s="68"/>
      <c r="B51" s="68"/>
      <c r="C51" s="73"/>
      <c r="D51" s="68"/>
      <c r="E51" s="68"/>
      <c r="F51" s="73"/>
    </row>
    <row r="52" spans="1:8" ht="13.5" customHeight="1">
      <c r="A52" s="68">
        <f>SUM(A47:A51)</f>
        <v>22457.1</v>
      </c>
      <c r="B52" s="68">
        <v>19891.7</v>
      </c>
      <c r="C52" s="73">
        <f>SUM(A52/B52)*100-100</f>
        <v>12.896836368937798</v>
      </c>
      <c r="D52" s="68">
        <f>SUM(D47:D51)</f>
        <v>16604.7</v>
      </c>
      <c r="E52" s="68">
        <v>15430.8</v>
      </c>
      <c r="F52" s="73">
        <f>SUM(D52/E52)*100-100</f>
        <v>7.607512248230819</v>
      </c>
      <c r="H52" s="44" t="s">
        <v>60</v>
      </c>
    </row>
    <row r="53" spans="1:6" ht="13.5" customHeight="1">
      <c r="A53" s="68"/>
      <c r="B53" s="68"/>
      <c r="C53" s="73"/>
      <c r="D53" s="68"/>
      <c r="E53" s="68"/>
      <c r="F53" s="73"/>
    </row>
    <row r="54" spans="1:7" ht="12">
      <c r="A54" s="68">
        <v>673.3</v>
      </c>
      <c r="B54" s="68">
        <v>716.5</v>
      </c>
      <c r="C54" s="73">
        <f>SUM(A54/B54)*100-100</f>
        <v>-6.02930914166086</v>
      </c>
      <c r="D54" s="68">
        <v>436.1</v>
      </c>
      <c r="E54" s="68">
        <v>488.1</v>
      </c>
      <c r="F54" s="73">
        <f>SUM(D54/E54)*100-100</f>
        <v>-10.653554599467313</v>
      </c>
      <c r="G54" s="44" t="s">
        <v>61</v>
      </c>
    </row>
    <row r="55" spans="1:6" ht="13.5" customHeight="1">
      <c r="A55" s="68"/>
      <c r="B55" s="68"/>
      <c r="C55" s="76"/>
      <c r="D55" s="68"/>
      <c r="E55" s="68"/>
      <c r="F55" s="70"/>
    </row>
    <row r="56" spans="1:7" ht="13.5" customHeight="1">
      <c r="A56" s="75" t="s">
        <v>37</v>
      </c>
      <c r="B56" s="75" t="s">
        <v>37</v>
      </c>
      <c r="C56" s="78" t="s">
        <v>64</v>
      </c>
      <c r="D56" s="75" t="s">
        <v>37</v>
      </c>
      <c r="E56" s="75" t="s">
        <v>37</v>
      </c>
      <c r="F56" s="78" t="s">
        <v>70</v>
      </c>
      <c r="G56" s="44" t="s">
        <v>62</v>
      </c>
    </row>
    <row r="57" spans="1:6" ht="12">
      <c r="A57" s="68"/>
      <c r="B57" s="68"/>
      <c r="C57" s="76"/>
      <c r="D57" s="68"/>
      <c r="E57" s="68"/>
      <c r="F57" s="70"/>
    </row>
    <row r="58" spans="1:8" ht="13.5" customHeight="1">
      <c r="A58" s="80">
        <v>52711.4</v>
      </c>
      <c r="B58" s="80">
        <v>46770.3</v>
      </c>
      <c r="C58" s="82">
        <f>SUM(A58/B58)*100-100</f>
        <v>12.70271946085441</v>
      </c>
      <c r="D58" s="80">
        <v>33573.4</v>
      </c>
      <c r="E58" s="80">
        <v>30436.1</v>
      </c>
      <c r="F58" s="82">
        <f>SUM(D58/E58)*100-100</f>
        <v>10.307825246992891</v>
      </c>
      <c r="G58" s="100" t="s">
        <v>22</v>
      </c>
      <c r="H58" s="100"/>
    </row>
    <row r="59" ht="13.5" customHeight="1"/>
    <row r="60" spans="1:5" ht="13.5" customHeight="1">
      <c r="A60" s="83"/>
      <c r="B60" s="83"/>
      <c r="D60" s="83"/>
      <c r="E60" s="83"/>
    </row>
    <row r="61" spans="1:5" ht="13.5" customHeight="1">
      <c r="A61" s="83"/>
      <c r="B61" s="83"/>
      <c r="D61" s="83"/>
      <c r="E61" s="83"/>
    </row>
    <row r="62" spans="1:5" ht="13.5" customHeight="1">
      <c r="A62" s="83"/>
      <c r="B62" s="83"/>
      <c r="D62" s="83"/>
      <c r="E62" s="83"/>
    </row>
    <row r="63" spans="1:5" ht="13.5" customHeight="1">
      <c r="A63" s="83"/>
      <c r="B63" s="83"/>
      <c r="D63" s="83"/>
      <c r="E63" s="83"/>
    </row>
    <row r="64" spans="1:5" ht="13.5" customHeight="1">
      <c r="A64" s="83"/>
      <c r="B64" s="83"/>
      <c r="D64" s="83"/>
      <c r="E64" s="83"/>
    </row>
    <row r="65" spans="1:5" ht="13.5" customHeight="1">
      <c r="A65" s="83"/>
      <c r="B65" s="83"/>
      <c r="D65" s="83"/>
      <c r="E65" s="83"/>
    </row>
    <row r="66" ht="13.5" customHeight="1"/>
    <row r="67" ht="13.5" customHeight="1">
      <c r="H67" s="101">
        <v>3</v>
      </c>
    </row>
    <row r="68" ht="13.5" customHeight="1"/>
    <row r="69" ht="13.5" customHeight="1"/>
    <row r="70" ht="13.5" customHeight="1"/>
    <row r="71" spans="1:5" ht="12.75">
      <c r="A71" s="102"/>
      <c r="B71" s="103"/>
      <c r="C71" s="38"/>
      <c r="D71" s="85"/>
      <c r="E71" s="103"/>
    </row>
    <row r="72" spans="1:5" ht="13.5" customHeight="1">
      <c r="A72" s="38"/>
      <c r="C72" s="38"/>
      <c r="D72" s="38"/>
      <c r="E72" s="38"/>
    </row>
    <row r="73" spans="1:5" ht="12.75">
      <c r="A73" s="38"/>
      <c r="B73" s="38"/>
      <c r="C73" s="38"/>
      <c r="D73" s="38"/>
      <c r="E73" s="38"/>
    </row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2">
    <mergeCell ref="A10:B11"/>
    <mergeCell ref="D10:E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E82" sqref="E82:I87"/>
    </sheetView>
  </sheetViews>
  <sheetFormatPr defaultColWidth="11.421875" defaultRowHeight="12.75"/>
  <cols>
    <col min="1" max="1" width="9.00390625" style="44" customWidth="1"/>
    <col min="2" max="2" width="24.8515625" style="44" customWidth="1"/>
    <col min="3" max="3" width="5.00390625" style="44" customWidth="1"/>
    <col min="4" max="4" width="1.8515625" style="44" hidden="1" customWidth="1"/>
    <col min="5" max="6" width="9.7109375" style="107" customWidth="1"/>
    <col min="7" max="7" width="11.421875" style="108" customWidth="1"/>
    <col min="8" max="9" width="9.7109375" style="107" customWidth="1"/>
    <col min="10" max="10" width="11.421875" style="89" customWidth="1"/>
    <col min="11" max="16384" width="11.421875" style="44" customWidth="1"/>
  </cols>
  <sheetData>
    <row r="1" spans="1:10" ht="12">
      <c r="A1" s="41"/>
      <c r="B1" s="41"/>
      <c r="C1" s="41"/>
      <c r="D1" s="41"/>
      <c r="E1" s="104"/>
      <c r="F1" s="104"/>
      <c r="G1" s="105"/>
      <c r="H1" s="104"/>
      <c r="I1" s="104"/>
      <c r="J1" s="87"/>
    </row>
    <row r="2" spans="1:10" ht="12">
      <c r="A2" s="41"/>
      <c r="B2" s="41"/>
      <c r="C2" s="41"/>
      <c r="D2" s="41"/>
      <c r="E2" s="104"/>
      <c r="F2" s="104"/>
      <c r="G2" s="105"/>
      <c r="H2" s="104"/>
      <c r="I2" s="104"/>
      <c r="J2" s="87"/>
    </row>
    <row r="3" ht="12">
      <c r="A3" s="106" t="s">
        <v>124</v>
      </c>
    </row>
    <row r="4" ht="13.5" customHeight="1"/>
    <row r="5" ht="13.5" customHeight="1"/>
    <row r="6" spans="1:10" ht="13.5" customHeight="1">
      <c r="A6" s="48"/>
      <c r="B6" s="50"/>
      <c r="C6" s="48"/>
      <c r="D6" s="49"/>
      <c r="E6" s="152" t="s">
        <v>9</v>
      </c>
      <c r="F6" s="153"/>
      <c r="G6" s="154"/>
      <c r="H6" s="152" t="s">
        <v>12</v>
      </c>
      <c r="I6" s="153"/>
      <c r="J6" s="153"/>
    </row>
    <row r="7" spans="1:10" ht="13.5" customHeight="1">
      <c r="A7" s="109" t="s">
        <v>71</v>
      </c>
      <c r="B7" s="110"/>
      <c r="C7" s="53"/>
      <c r="D7" s="54"/>
      <c r="E7" s="155"/>
      <c r="F7" s="156"/>
      <c r="G7" s="157"/>
      <c r="H7" s="155"/>
      <c r="I7" s="156"/>
      <c r="J7" s="156"/>
    </row>
    <row r="8" spans="1:10" ht="13.5" customHeight="1">
      <c r="A8" s="111" t="s">
        <v>72</v>
      </c>
      <c r="B8" s="53" t="s">
        <v>73</v>
      </c>
      <c r="C8" s="53"/>
      <c r="D8" s="54"/>
      <c r="E8" s="55" t="s">
        <v>2</v>
      </c>
      <c r="F8" s="56"/>
      <c r="G8" s="57"/>
      <c r="H8" s="55" t="s">
        <v>2</v>
      </c>
      <c r="I8" s="56"/>
      <c r="J8" s="112"/>
    </row>
    <row r="9" spans="1:10" ht="13.5" customHeight="1">
      <c r="A9" s="109" t="s">
        <v>74</v>
      </c>
      <c r="B9" s="110"/>
      <c r="C9" s="53"/>
      <c r="D9" s="54"/>
      <c r="E9" s="62">
        <v>2005</v>
      </c>
      <c r="F9" s="62">
        <v>2004</v>
      </c>
      <c r="G9" s="113" t="s">
        <v>3</v>
      </c>
      <c r="H9" s="62">
        <v>2005</v>
      </c>
      <c r="I9" s="62">
        <v>2004</v>
      </c>
      <c r="J9" s="114" t="s">
        <v>3</v>
      </c>
    </row>
    <row r="10" spans="1:10" ht="13.5" customHeight="1">
      <c r="A10" s="109" t="s">
        <v>75</v>
      </c>
      <c r="B10" s="110"/>
      <c r="C10" s="53"/>
      <c r="D10" s="54"/>
      <c r="E10" s="152" t="s">
        <v>76</v>
      </c>
      <c r="F10" s="154"/>
      <c r="G10" s="115" t="s">
        <v>5</v>
      </c>
      <c r="H10" s="152" t="s">
        <v>76</v>
      </c>
      <c r="I10" s="154"/>
      <c r="J10" s="116" t="s">
        <v>5</v>
      </c>
    </row>
    <row r="11" spans="1:10" ht="13.5" customHeight="1">
      <c r="A11" s="65"/>
      <c r="B11" s="117"/>
      <c r="C11" s="65"/>
      <c r="D11" s="66"/>
      <c r="E11" s="155"/>
      <c r="F11" s="157"/>
      <c r="G11" s="118" t="s">
        <v>6</v>
      </c>
      <c r="H11" s="155"/>
      <c r="I11" s="157"/>
      <c r="J11" s="119" t="s">
        <v>6</v>
      </c>
    </row>
    <row r="12" spans="1:11" ht="13.5" customHeight="1">
      <c r="A12" s="54"/>
      <c r="E12" s="120"/>
      <c r="F12" s="120"/>
      <c r="G12" s="121"/>
      <c r="H12" s="120"/>
      <c r="I12" s="120"/>
      <c r="J12" s="122"/>
      <c r="K12" s="53"/>
    </row>
    <row r="13" spans="1:10" ht="13.5" customHeight="1">
      <c r="A13" s="123">
        <v>1</v>
      </c>
      <c r="B13" s="44" t="s">
        <v>77</v>
      </c>
      <c r="E13" s="68">
        <v>249.4</v>
      </c>
      <c r="F13" s="68">
        <v>241.3</v>
      </c>
      <c r="G13" s="73">
        <f>SUM(E13/F13)*100-100</f>
        <v>3.3568172399502743</v>
      </c>
      <c r="H13" s="68">
        <v>1800.7</v>
      </c>
      <c r="I13" s="68">
        <v>671.3</v>
      </c>
      <c r="J13" s="124">
        <f>SUM(H13/I13)*100-100</f>
        <v>168.24072694771343</v>
      </c>
    </row>
    <row r="14" spans="1:10" ht="13.5" customHeight="1">
      <c r="A14" s="123">
        <v>3</v>
      </c>
      <c r="B14" s="44" t="s">
        <v>78</v>
      </c>
      <c r="E14" s="68">
        <v>1334</v>
      </c>
      <c r="F14" s="68">
        <v>1141.9</v>
      </c>
      <c r="G14" s="73">
        <f>SUM(E14/F14)*100-100</f>
        <v>16.822839127769498</v>
      </c>
      <c r="H14" s="68">
        <v>435.6</v>
      </c>
      <c r="I14" s="68">
        <v>404.5</v>
      </c>
      <c r="J14" s="124">
        <f>SUM(H14/I14)*100-100</f>
        <v>7.688504326328811</v>
      </c>
    </row>
    <row r="15" spans="1:10" ht="13.5" customHeight="1">
      <c r="A15" s="123">
        <v>4</v>
      </c>
      <c r="B15" s="44" t="s">
        <v>79</v>
      </c>
      <c r="E15" s="68">
        <v>379</v>
      </c>
      <c r="F15" s="68">
        <v>305.5</v>
      </c>
      <c r="G15" s="73">
        <f>SUM(E15/F15)*100-100</f>
        <v>24.05891980360066</v>
      </c>
      <c r="H15" s="68">
        <v>273.8</v>
      </c>
      <c r="I15" s="68">
        <v>270.4</v>
      </c>
      <c r="J15" s="124">
        <f>SUM(H15/I15)*100-100</f>
        <v>1.2573964497041459</v>
      </c>
    </row>
    <row r="16" spans="1:10" ht="13.5" customHeight="1">
      <c r="A16" s="123">
        <v>5</v>
      </c>
      <c r="B16" s="44" t="s">
        <v>80</v>
      </c>
      <c r="E16" s="68">
        <v>859.1</v>
      </c>
      <c r="F16" s="68">
        <v>783.8</v>
      </c>
      <c r="G16" s="73">
        <f>SUM(E16/F16)*100-100</f>
        <v>9.60704261291147</v>
      </c>
      <c r="H16" s="68">
        <v>953.3</v>
      </c>
      <c r="I16" s="68">
        <v>867.9</v>
      </c>
      <c r="J16" s="124">
        <f>SUM(H16/I16)*100-100</f>
        <v>9.839843299919337</v>
      </c>
    </row>
    <row r="17" spans="1:10" ht="13.5" customHeight="1">
      <c r="A17" s="123">
        <v>9</v>
      </c>
      <c r="B17" s="44" t="s">
        <v>81</v>
      </c>
      <c r="E17" s="68">
        <v>807.1</v>
      </c>
      <c r="F17" s="68">
        <v>690.1</v>
      </c>
      <c r="G17" s="73">
        <f>SUM(E17/F17)*100-100</f>
        <v>16.95406462831474</v>
      </c>
      <c r="H17" s="68">
        <v>388.7</v>
      </c>
      <c r="I17" s="68">
        <v>360.9</v>
      </c>
      <c r="J17" s="124">
        <f>SUM(H17/I17)*100-100</f>
        <v>7.702964810196747</v>
      </c>
    </row>
    <row r="18" spans="1:10" ht="12">
      <c r="A18" s="54"/>
      <c r="E18" s="68"/>
      <c r="F18" s="68"/>
      <c r="G18" s="73"/>
      <c r="H18" s="68"/>
      <c r="I18" s="68"/>
      <c r="J18" s="124"/>
    </row>
    <row r="19" spans="1:10" ht="13.5" customHeight="1">
      <c r="A19" s="123">
        <v>11</v>
      </c>
      <c r="B19" s="44" t="s">
        <v>82</v>
      </c>
      <c r="E19" s="68">
        <v>274.4</v>
      </c>
      <c r="F19" s="68">
        <v>130.8</v>
      </c>
      <c r="G19" s="73">
        <f aca="true" t="shared" si="0" ref="G19:G25">SUM(E19/F19)*100-100</f>
        <v>109.7859327217125</v>
      </c>
      <c r="H19" s="68">
        <v>160.3</v>
      </c>
      <c r="I19" s="68">
        <v>107.5</v>
      </c>
      <c r="J19" s="124">
        <f aca="true" t="shared" si="1" ref="J19:J25">SUM(H19/I19)*100-100</f>
        <v>49.116279069767444</v>
      </c>
    </row>
    <row r="20" spans="1:10" ht="13.5" customHeight="1">
      <c r="A20" s="111">
        <v>12</v>
      </c>
      <c r="B20" s="44" t="s">
        <v>83</v>
      </c>
      <c r="E20" s="68">
        <v>471.1</v>
      </c>
      <c r="F20" s="68">
        <v>426.4</v>
      </c>
      <c r="G20" s="73">
        <f t="shared" si="0"/>
        <v>10.4831144465291</v>
      </c>
      <c r="H20" s="68">
        <v>697.9</v>
      </c>
      <c r="I20" s="68">
        <v>617.9</v>
      </c>
      <c r="J20" s="124">
        <f t="shared" si="1"/>
        <v>12.947078815342294</v>
      </c>
    </row>
    <row r="21" spans="1:10" ht="13.5" customHeight="1">
      <c r="A21" s="123">
        <v>13</v>
      </c>
      <c r="B21" s="44" t="s">
        <v>84</v>
      </c>
      <c r="E21" s="68">
        <v>1828.6</v>
      </c>
      <c r="F21" s="68">
        <v>1599.6</v>
      </c>
      <c r="G21" s="73">
        <f t="shared" si="0"/>
        <v>14.316079019754937</v>
      </c>
      <c r="H21" s="68">
        <v>1185.8</v>
      </c>
      <c r="I21" s="68">
        <v>1155.1</v>
      </c>
      <c r="J21" s="124">
        <f t="shared" si="1"/>
        <v>2.657778547311935</v>
      </c>
    </row>
    <row r="22" spans="1:10" ht="13.5" customHeight="1">
      <c r="A22" s="123">
        <v>14</v>
      </c>
      <c r="B22" s="44" t="s">
        <v>85</v>
      </c>
      <c r="E22" s="68">
        <v>1426.7</v>
      </c>
      <c r="F22" s="68">
        <v>1357.7</v>
      </c>
      <c r="G22" s="73">
        <f t="shared" si="0"/>
        <v>5.08212418059955</v>
      </c>
      <c r="H22" s="68">
        <v>1890.1</v>
      </c>
      <c r="I22" s="68">
        <v>1761</v>
      </c>
      <c r="J22" s="124">
        <f t="shared" si="1"/>
        <v>7.331061896649629</v>
      </c>
    </row>
    <row r="23" spans="1:10" ht="13.5" customHeight="1">
      <c r="A23" s="123">
        <v>16</v>
      </c>
      <c r="B23" s="44" t="s">
        <v>86</v>
      </c>
      <c r="E23" s="68">
        <v>1559.2</v>
      </c>
      <c r="F23" s="68">
        <v>1321.6</v>
      </c>
      <c r="G23" s="73">
        <f t="shared" si="0"/>
        <v>17.97820823244554</v>
      </c>
      <c r="H23" s="68">
        <v>980.2</v>
      </c>
      <c r="I23" s="68">
        <v>916.3</v>
      </c>
      <c r="J23" s="124">
        <f t="shared" si="1"/>
        <v>6.973698570337234</v>
      </c>
    </row>
    <row r="24" spans="1:10" ht="13.5" customHeight="1">
      <c r="A24" s="123">
        <v>17</v>
      </c>
      <c r="B24" s="44" t="s">
        <v>87</v>
      </c>
      <c r="E24" s="68">
        <v>425.1</v>
      </c>
      <c r="F24" s="68">
        <v>511.7</v>
      </c>
      <c r="G24" s="73">
        <f t="shared" si="0"/>
        <v>-16.92397889388313</v>
      </c>
      <c r="H24" s="68">
        <v>1065.7</v>
      </c>
      <c r="I24" s="68">
        <v>876</v>
      </c>
      <c r="J24" s="124">
        <f t="shared" si="1"/>
        <v>21.65525114155251</v>
      </c>
    </row>
    <row r="25" spans="1:10" ht="13.5" customHeight="1">
      <c r="A25" s="123">
        <v>18</v>
      </c>
      <c r="B25" s="44" t="s">
        <v>88</v>
      </c>
      <c r="E25" s="68">
        <v>3657.3</v>
      </c>
      <c r="F25" s="68">
        <v>3242.8</v>
      </c>
      <c r="G25" s="73">
        <f t="shared" si="0"/>
        <v>12.782163562353503</v>
      </c>
      <c r="H25" s="68">
        <v>494</v>
      </c>
      <c r="I25" s="68">
        <v>501.6</v>
      </c>
      <c r="J25" s="124">
        <f t="shared" si="1"/>
        <v>-1.5151515151515298</v>
      </c>
    </row>
    <row r="26" spans="1:10" ht="12">
      <c r="A26" s="54"/>
      <c r="E26" s="68"/>
      <c r="F26" s="68"/>
      <c r="G26" s="73"/>
      <c r="H26" s="68"/>
      <c r="I26" s="68"/>
      <c r="J26" s="124"/>
    </row>
    <row r="27" spans="1:10" ht="13.5" customHeight="1">
      <c r="A27" s="123">
        <v>21</v>
      </c>
      <c r="B27" s="44" t="s">
        <v>89</v>
      </c>
      <c r="E27" s="68">
        <v>4576</v>
      </c>
      <c r="F27" s="68">
        <v>4898.3</v>
      </c>
      <c r="G27" s="73">
        <f>SUM(E27/F27)*100-100</f>
        <v>-6.579833819896706</v>
      </c>
      <c r="H27" s="68">
        <v>2.1</v>
      </c>
      <c r="I27" s="68">
        <v>1.2</v>
      </c>
      <c r="J27" s="124">
        <f>SUM(H27/I27)*100-100</f>
        <v>75.00000000000003</v>
      </c>
    </row>
    <row r="28" spans="1:13" ht="13.5" customHeight="1">
      <c r="A28" s="123">
        <v>23</v>
      </c>
      <c r="B28" s="44" t="s">
        <v>90</v>
      </c>
      <c r="E28" s="68">
        <v>0.5</v>
      </c>
      <c r="F28" s="68">
        <v>5.5</v>
      </c>
      <c r="G28" s="73">
        <f>SUM(E28/F28)*100-100</f>
        <v>-90.9090909090909</v>
      </c>
      <c r="H28" s="68">
        <v>2.3</v>
      </c>
      <c r="I28" s="68">
        <v>3.4</v>
      </c>
      <c r="J28" s="124">
        <f>SUM(H28/I28)*100-100</f>
        <v>-32.352941176470594</v>
      </c>
      <c r="K28" s="38"/>
      <c r="L28" s="38"/>
      <c r="M28" s="38"/>
    </row>
    <row r="29" spans="1:10" ht="12">
      <c r="A29" s="54"/>
      <c r="E29" s="68"/>
      <c r="F29" s="68"/>
      <c r="G29" s="126"/>
      <c r="H29" s="68"/>
      <c r="I29" s="68"/>
      <c r="J29" s="127"/>
    </row>
    <row r="30" spans="1:10" ht="13.5" customHeight="1">
      <c r="A30" s="123">
        <v>31</v>
      </c>
      <c r="B30" s="44" t="s">
        <v>91</v>
      </c>
      <c r="E30" s="68">
        <v>4422.2</v>
      </c>
      <c r="F30" s="68">
        <v>4357.1</v>
      </c>
      <c r="G30" s="73">
        <f>SUM(E30/F30)*100-100</f>
        <v>1.4941130568497272</v>
      </c>
      <c r="H30" s="68">
        <v>0.8</v>
      </c>
      <c r="I30" s="68" t="s">
        <v>92</v>
      </c>
      <c r="J30" s="125" t="s">
        <v>125</v>
      </c>
    </row>
    <row r="31" spans="1:10" ht="13.5" customHeight="1">
      <c r="A31" s="111">
        <v>32</v>
      </c>
      <c r="B31" s="44" t="s">
        <v>93</v>
      </c>
      <c r="E31" s="68">
        <v>3351</v>
      </c>
      <c r="F31" s="68">
        <v>3266.4</v>
      </c>
      <c r="G31" s="73">
        <f>SUM(E31/F31)*100-100</f>
        <v>2.590007347538574</v>
      </c>
      <c r="H31" s="68">
        <v>2178.9</v>
      </c>
      <c r="I31" s="68">
        <v>1817.4</v>
      </c>
      <c r="J31" s="124">
        <f>SUM(H31/I31)*100-100</f>
        <v>19.891053152855733</v>
      </c>
    </row>
    <row r="32" spans="1:10" ht="13.5" customHeight="1">
      <c r="A32" s="111">
        <v>34</v>
      </c>
      <c r="B32" s="44" t="s">
        <v>94</v>
      </c>
      <c r="E32" s="68">
        <v>781.1</v>
      </c>
      <c r="F32" s="68">
        <v>646.1</v>
      </c>
      <c r="G32" s="73">
        <f>SUM(E32/F32)*100-100</f>
        <v>20.89459835938709</v>
      </c>
      <c r="H32" s="68">
        <v>444.4</v>
      </c>
      <c r="I32" s="68">
        <v>429.9</v>
      </c>
      <c r="J32" s="124">
        <f>SUM(H32/I32)*100-100</f>
        <v>3.3728774133519437</v>
      </c>
    </row>
    <row r="33" spans="1:10" ht="12">
      <c r="A33" s="54"/>
      <c r="E33" s="68"/>
      <c r="F33" s="68"/>
      <c r="G33" s="73"/>
      <c r="H33" s="68"/>
      <c r="I33" s="68"/>
      <c r="J33" s="127"/>
    </row>
    <row r="34" spans="1:10" ht="13.5" customHeight="1">
      <c r="A34" s="111">
        <v>41</v>
      </c>
      <c r="B34" s="44" t="s">
        <v>95</v>
      </c>
      <c r="E34" s="68">
        <v>9020.1</v>
      </c>
      <c r="F34" s="68">
        <v>8399.2</v>
      </c>
      <c r="G34" s="73">
        <f>SUM(E34/F34)*100-100</f>
        <v>7.3923707019716005</v>
      </c>
      <c r="H34" s="68">
        <v>0.5</v>
      </c>
      <c r="I34" s="68">
        <v>1.1</v>
      </c>
      <c r="J34" s="124">
        <f>SUM(H34/I34)*100-100</f>
        <v>-54.54545454545455</v>
      </c>
    </row>
    <row r="35" spans="1:10" ht="13.5" customHeight="1">
      <c r="A35" s="111">
        <v>45</v>
      </c>
      <c r="B35" s="44" t="s">
        <v>96</v>
      </c>
      <c r="E35" s="68">
        <v>1910.2</v>
      </c>
      <c r="F35" s="68">
        <v>1926.6</v>
      </c>
      <c r="G35" s="73">
        <f>SUM(E35/F35)*100-100</f>
        <v>-0.8512405273538803</v>
      </c>
      <c r="H35" s="68">
        <v>800.9</v>
      </c>
      <c r="I35" s="68">
        <v>835.6</v>
      </c>
      <c r="J35" s="124">
        <f>SUM(H35/I35)*100-100</f>
        <v>-4.152704643370043</v>
      </c>
    </row>
    <row r="36" spans="1:10" ht="12">
      <c r="A36" s="54"/>
      <c r="E36" s="68"/>
      <c r="F36" s="68"/>
      <c r="G36" s="73"/>
      <c r="H36" s="68"/>
      <c r="I36" s="68"/>
      <c r="J36" s="124"/>
    </row>
    <row r="37" spans="1:10" ht="13.5" customHeight="1">
      <c r="A37" s="111">
        <v>52</v>
      </c>
      <c r="B37" s="44" t="s">
        <v>97</v>
      </c>
      <c r="E37" s="68">
        <v>105.9</v>
      </c>
      <c r="F37" s="68">
        <v>189</v>
      </c>
      <c r="G37" s="73">
        <f>SUM(E37/F37)*100-100</f>
        <v>-43.96825396825397</v>
      </c>
      <c r="H37" s="68">
        <v>322.6</v>
      </c>
      <c r="I37" s="68">
        <v>182.6</v>
      </c>
      <c r="J37" s="124">
        <f>SUM(H37/I37)*100-100</f>
        <v>76.67031763417307</v>
      </c>
    </row>
    <row r="38" spans="1:10" ht="13.5" customHeight="1">
      <c r="A38" s="111">
        <v>53</v>
      </c>
      <c r="B38" s="44" t="s">
        <v>98</v>
      </c>
      <c r="E38" s="68">
        <v>439.6</v>
      </c>
      <c r="F38" s="68">
        <v>366.5</v>
      </c>
      <c r="G38" s="73">
        <f>SUM(E38/F38)*100-100</f>
        <v>19.94542974079127</v>
      </c>
      <c r="H38" s="68">
        <v>808.2</v>
      </c>
      <c r="I38" s="68">
        <v>766.8</v>
      </c>
      <c r="J38" s="124">
        <f>SUM(H38/I38)*100-100</f>
        <v>5.3990610328638695</v>
      </c>
    </row>
    <row r="39" spans="1:10" ht="13.5" customHeight="1">
      <c r="A39" s="111">
        <v>54</v>
      </c>
      <c r="B39" s="44" t="s">
        <v>99</v>
      </c>
      <c r="E39" s="68">
        <v>156.2</v>
      </c>
      <c r="F39" s="68">
        <v>214.6</v>
      </c>
      <c r="G39" s="73">
        <f>SUM(E39/F39)*100-100</f>
        <v>-27.213420316868593</v>
      </c>
      <c r="H39" s="68">
        <v>467.1</v>
      </c>
      <c r="I39" s="68">
        <v>494.6</v>
      </c>
      <c r="J39" s="124">
        <f>SUM(H39/I39)*100-100</f>
        <v>-5.560048524059852</v>
      </c>
    </row>
    <row r="40" spans="1:10" ht="13.5" customHeight="1">
      <c r="A40" s="111">
        <v>55</v>
      </c>
      <c r="B40" s="44" t="s">
        <v>100</v>
      </c>
      <c r="E40" s="68">
        <v>197.7</v>
      </c>
      <c r="F40" s="68">
        <v>141.5</v>
      </c>
      <c r="G40" s="73">
        <f>SUM(E40/F40)*100-100</f>
        <v>39.71731448763251</v>
      </c>
      <c r="H40" s="68">
        <v>292.2</v>
      </c>
      <c r="I40" s="68">
        <v>241</v>
      </c>
      <c r="J40" s="124">
        <f>SUM(H40/I40)*100-100</f>
        <v>21.244813278008294</v>
      </c>
    </row>
    <row r="41" spans="1:10" ht="13.5" customHeight="1">
      <c r="A41" s="111">
        <v>56</v>
      </c>
      <c r="B41" s="44" t="s">
        <v>101</v>
      </c>
      <c r="E41" s="68">
        <v>995.8</v>
      </c>
      <c r="F41" s="68">
        <v>856.2</v>
      </c>
      <c r="G41" s="73">
        <f>SUM(E41/F41)*100-100</f>
        <v>16.304601728568088</v>
      </c>
      <c r="H41" s="68">
        <v>820.9</v>
      </c>
      <c r="I41" s="68">
        <v>690.2</v>
      </c>
      <c r="J41" s="124">
        <f>SUM(H41/I41)*100-100</f>
        <v>18.936540133294685</v>
      </c>
    </row>
    <row r="42" spans="1:10" ht="12">
      <c r="A42" s="54"/>
      <c r="E42" s="68"/>
      <c r="F42" s="68"/>
      <c r="G42" s="126"/>
      <c r="H42" s="68"/>
      <c r="I42" s="68"/>
      <c r="J42" s="124"/>
    </row>
    <row r="43" spans="1:10" ht="13.5" customHeight="1">
      <c r="A43" s="111">
        <v>62</v>
      </c>
      <c r="B43" s="44" t="s">
        <v>102</v>
      </c>
      <c r="E43" s="68">
        <v>20.9</v>
      </c>
      <c r="F43" s="68">
        <v>24.5</v>
      </c>
      <c r="G43" s="73">
        <f>SUM(E43/F43)*100-100</f>
        <v>-14.693877551020421</v>
      </c>
      <c r="H43" s="68">
        <v>44</v>
      </c>
      <c r="I43" s="68">
        <v>65.8</v>
      </c>
      <c r="J43" s="124">
        <f>SUM(H43/I43)*100-100</f>
        <v>-33.1306990881459</v>
      </c>
    </row>
    <row r="44" spans="1:10" ht="13.5" customHeight="1">
      <c r="A44" s="111">
        <v>63</v>
      </c>
      <c r="B44" s="44" t="s">
        <v>103</v>
      </c>
      <c r="E44" s="68">
        <v>2251.5</v>
      </c>
      <c r="F44" s="68">
        <v>2388.6</v>
      </c>
      <c r="G44" s="73">
        <f>SUM(E44/F44)*100-100</f>
        <v>-5.739763878422494</v>
      </c>
      <c r="H44" s="68">
        <v>496.3</v>
      </c>
      <c r="I44" s="68">
        <v>454.9</v>
      </c>
      <c r="J44" s="124">
        <f>SUM(H44/I44)*100-100</f>
        <v>9.100901296988354</v>
      </c>
    </row>
    <row r="45" spans="1:10" ht="13.5" customHeight="1">
      <c r="A45" s="111">
        <v>64</v>
      </c>
      <c r="B45" s="44" t="s">
        <v>104</v>
      </c>
      <c r="E45" s="68">
        <v>10.2</v>
      </c>
      <c r="F45" s="68">
        <v>9.7</v>
      </c>
      <c r="G45" s="73">
        <f>SUM(E45/F45)*100-100</f>
        <v>5.154639175257742</v>
      </c>
      <c r="H45" s="68">
        <v>12.5</v>
      </c>
      <c r="I45" s="68">
        <v>10.7</v>
      </c>
      <c r="J45" s="124">
        <f>SUM(H45/I45)*100-100</f>
        <v>16.822429906542055</v>
      </c>
    </row>
    <row r="46" spans="1:10" ht="13.5" customHeight="1">
      <c r="A46" s="111">
        <v>69</v>
      </c>
      <c r="B46" s="44" t="s">
        <v>105</v>
      </c>
      <c r="E46" s="68">
        <v>689.3</v>
      </c>
      <c r="F46" s="68">
        <v>550.4</v>
      </c>
      <c r="G46" s="73">
        <f>SUM(E46/F46)*100-100</f>
        <v>25.236191860465112</v>
      </c>
      <c r="H46" s="68">
        <v>885.1</v>
      </c>
      <c r="I46" s="68">
        <v>636.7</v>
      </c>
      <c r="J46" s="124">
        <f>SUM(H46/I46)*100-100</f>
        <v>39.01366420606249</v>
      </c>
    </row>
    <row r="47" spans="1:10" ht="12">
      <c r="A47" s="54"/>
      <c r="E47" s="68"/>
      <c r="F47" s="68"/>
      <c r="G47" s="126"/>
      <c r="H47" s="68"/>
      <c r="I47" s="68"/>
      <c r="J47" s="124"/>
    </row>
    <row r="48" spans="1:10" ht="13.5" customHeight="1">
      <c r="A48" s="111">
        <v>71</v>
      </c>
      <c r="B48" s="44" t="s">
        <v>106</v>
      </c>
      <c r="E48" s="68">
        <v>23.1</v>
      </c>
      <c r="F48" s="68">
        <v>24.4</v>
      </c>
      <c r="G48" s="73">
        <f>SUM(E48/F48)*100-100</f>
        <v>-5.327868852459005</v>
      </c>
      <c r="H48" s="68">
        <v>15.1</v>
      </c>
      <c r="I48" s="68">
        <v>25.8</v>
      </c>
      <c r="J48" s="124">
        <f>SUM(H48/I48)*100-100</f>
        <v>-41.47286821705427</v>
      </c>
    </row>
    <row r="49" spans="1:10" ht="13.5" customHeight="1">
      <c r="A49" s="111">
        <v>72</v>
      </c>
      <c r="B49" s="44" t="s">
        <v>107</v>
      </c>
      <c r="E49" s="68">
        <v>250.2</v>
      </c>
      <c r="F49" s="68">
        <v>256.1</v>
      </c>
      <c r="G49" s="73">
        <f>SUM(E49/F49)*100-100</f>
        <v>-2.303787582975417</v>
      </c>
      <c r="H49" s="68">
        <v>2876.1</v>
      </c>
      <c r="I49" s="68">
        <v>2896.6</v>
      </c>
      <c r="J49" s="124">
        <f>SUM(H49/I49)*100-100</f>
        <v>-0.7077262997997593</v>
      </c>
    </row>
    <row r="50" spans="1:10" ht="12">
      <c r="A50" s="111"/>
      <c r="E50" s="68"/>
      <c r="F50" s="68"/>
      <c r="G50" s="126"/>
      <c r="H50" s="68"/>
      <c r="I50" s="68"/>
      <c r="J50" s="124"/>
    </row>
    <row r="51" spans="1:10" ht="13.5" customHeight="1">
      <c r="A51" s="111">
        <v>81</v>
      </c>
      <c r="B51" s="44" t="s">
        <v>108</v>
      </c>
      <c r="E51" s="68">
        <v>1648.4</v>
      </c>
      <c r="F51" s="68">
        <v>1520.9</v>
      </c>
      <c r="G51" s="73">
        <f>SUM(E51/F51)*100-100</f>
        <v>8.383194161351824</v>
      </c>
      <c r="H51" s="68">
        <v>3044.5</v>
      </c>
      <c r="I51" s="68">
        <v>2779.8</v>
      </c>
      <c r="J51" s="124">
        <f>SUM(H51/I51)*100-100</f>
        <v>9.522267789049565</v>
      </c>
    </row>
    <row r="52" spans="1:10" ht="13.5" customHeight="1">
      <c r="A52" s="111">
        <v>84</v>
      </c>
      <c r="B52" s="44" t="s">
        <v>109</v>
      </c>
      <c r="E52" s="68">
        <v>467.8</v>
      </c>
      <c r="F52" s="68">
        <v>425.9</v>
      </c>
      <c r="G52" s="73">
        <f>SUM(E52/F52)*100-100</f>
        <v>9.837990138530174</v>
      </c>
      <c r="H52" s="68">
        <v>282.8</v>
      </c>
      <c r="I52" s="68">
        <v>265.6</v>
      </c>
      <c r="J52" s="124">
        <f>SUM(H52/I52)*100-100</f>
        <v>6.47590361445782</v>
      </c>
    </row>
    <row r="53" spans="1:10" ht="13.5" customHeight="1">
      <c r="A53" s="111">
        <v>89</v>
      </c>
      <c r="B53" s="44" t="s">
        <v>110</v>
      </c>
      <c r="E53" s="68">
        <v>1634.2</v>
      </c>
      <c r="F53" s="68">
        <v>1533.1</v>
      </c>
      <c r="G53" s="73">
        <f>SUM(E53/F53)*100-100</f>
        <v>6.59448176896484</v>
      </c>
      <c r="H53" s="68">
        <v>3946.3</v>
      </c>
      <c r="I53" s="68">
        <v>3719.7</v>
      </c>
      <c r="J53" s="124">
        <f>SUM(H53/I53)*100-100</f>
        <v>6.091889130843882</v>
      </c>
    </row>
    <row r="54" spans="1:10" ht="12">
      <c r="A54" s="54"/>
      <c r="E54" s="68"/>
      <c r="F54" s="68"/>
      <c r="G54" s="126"/>
      <c r="H54" s="68"/>
      <c r="I54" s="68"/>
      <c r="J54" s="124"/>
    </row>
    <row r="55" spans="1:10" ht="13.5" customHeight="1">
      <c r="A55" s="111">
        <v>91</v>
      </c>
      <c r="B55" s="44" t="s">
        <v>111</v>
      </c>
      <c r="E55" s="68">
        <v>1066.9</v>
      </c>
      <c r="F55" s="68">
        <v>862.8</v>
      </c>
      <c r="G55" s="73">
        <f>SUM(E55/F55)*100-100</f>
        <v>23.655540101993537</v>
      </c>
      <c r="H55" s="68">
        <v>1659</v>
      </c>
      <c r="I55" s="68">
        <v>1637.5</v>
      </c>
      <c r="J55" s="124">
        <f>SUM(H55/I55)*100-100</f>
        <v>1.3129770992366332</v>
      </c>
    </row>
    <row r="56" spans="1:10" ht="13.5" customHeight="1">
      <c r="A56" s="111">
        <v>93</v>
      </c>
      <c r="B56" s="44" t="s">
        <v>112</v>
      </c>
      <c r="E56" s="68"/>
      <c r="F56" s="68"/>
      <c r="G56" s="126"/>
      <c r="H56" s="68"/>
      <c r="I56" s="68"/>
      <c r="J56" s="124"/>
    </row>
    <row r="57" spans="1:10" ht="12">
      <c r="A57" s="111"/>
      <c r="B57" s="44" t="s">
        <v>113</v>
      </c>
      <c r="E57" s="68">
        <v>3620.4</v>
      </c>
      <c r="F57" s="68">
        <v>3392.4</v>
      </c>
      <c r="G57" s="73">
        <f aca="true" t="shared" si="2" ref="G57:G62">SUM(E57/F57)*100-100</f>
        <v>6.72090555359037</v>
      </c>
      <c r="H57" s="68">
        <v>5027.5</v>
      </c>
      <c r="I57" s="68">
        <v>4605.2</v>
      </c>
      <c r="J57" s="124">
        <f aca="true" t="shared" si="3" ref="J57:J62">SUM(H57/I57)*100-100</f>
        <v>9.170068618083917</v>
      </c>
    </row>
    <row r="58" spans="1:10" ht="13.5" customHeight="1">
      <c r="A58" s="111">
        <v>94</v>
      </c>
      <c r="B58" s="44" t="s">
        <v>114</v>
      </c>
      <c r="E58" s="68">
        <v>1428.5</v>
      </c>
      <c r="F58" s="68">
        <v>1239.9</v>
      </c>
      <c r="G58" s="73">
        <f t="shared" si="2"/>
        <v>15.21090410516976</v>
      </c>
      <c r="H58" s="68">
        <v>1127.5</v>
      </c>
      <c r="I58" s="68">
        <v>979.6</v>
      </c>
      <c r="J58" s="124">
        <f t="shared" si="3"/>
        <v>15.097999183340136</v>
      </c>
    </row>
    <row r="59" spans="1:10" ht="13.5" customHeight="1">
      <c r="A59" s="111">
        <v>95</v>
      </c>
      <c r="B59" s="44" t="s">
        <v>115</v>
      </c>
      <c r="E59" s="68">
        <v>726.7</v>
      </c>
      <c r="F59" s="68">
        <v>658.7</v>
      </c>
      <c r="G59" s="73">
        <f t="shared" si="2"/>
        <v>10.323364202216496</v>
      </c>
      <c r="H59" s="68">
        <v>674.2</v>
      </c>
      <c r="I59" s="68">
        <v>582.6</v>
      </c>
      <c r="J59" s="124">
        <f t="shared" si="3"/>
        <v>15.722622725712327</v>
      </c>
    </row>
    <row r="60" spans="1:10" ht="13.5" customHeight="1">
      <c r="A60" s="111">
        <v>96</v>
      </c>
      <c r="B60" s="44" t="s">
        <v>116</v>
      </c>
      <c r="E60" s="68">
        <v>2782.6</v>
      </c>
      <c r="F60" s="68">
        <v>2449</v>
      </c>
      <c r="G60" s="73">
        <f t="shared" si="2"/>
        <v>13.621886484279287</v>
      </c>
      <c r="H60" s="68">
        <v>842.4</v>
      </c>
      <c r="I60" s="68">
        <v>780.8</v>
      </c>
      <c r="J60" s="124">
        <f t="shared" si="3"/>
        <v>7.889344262295083</v>
      </c>
    </row>
    <row r="61" spans="1:10" ht="13.5" customHeight="1">
      <c r="A61" s="111">
        <v>97</v>
      </c>
      <c r="B61" s="44" t="s">
        <v>117</v>
      </c>
      <c r="E61" s="68">
        <v>7012.6</v>
      </c>
      <c r="F61" s="68">
        <v>6555.5</v>
      </c>
      <c r="G61" s="73">
        <f t="shared" si="2"/>
        <v>6.972770955686073</v>
      </c>
      <c r="H61" s="68">
        <v>5333.3</v>
      </c>
      <c r="I61" s="68">
        <v>4935.2</v>
      </c>
      <c r="J61" s="124">
        <f t="shared" si="3"/>
        <v>8.066542389366191</v>
      </c>
    </row>
    <row r="62" spans="1:10" ht="13.5" customHeight="1">
      <c r="A62" s="111">
        <v>99</v>
      </c>
      <c r="B62" s="44" t="s">
        <v>118</v>
      </c>
      <c r="E62" s="68">
        <v>9292.2</v>
      </c>
      <c r="F62" s="68">
        <v>7854.3</v>
      </c>
      <c r="G62" s="73">
        <f t="shared" si="2"/>
        <v>18.30716932126353</v>
      </c>
      <c r="H62" s="68">
        <v>8744.8</v>
      </c>
      <c r="I62" s="68">
        <v>7643</v>
      </c>
      <c r="J62" s="124">
        <f t="shared" si="3"/>
        <v>14.415805312050225</v>
      </c>
    </row>
    <row r="63" spans="1:10" ht="13.5" customHeight="1">
      <c r="A63" s="111"/>
      <c r="E63" s="68"/>
      <c r="F63" s="68"/>
      <c r="G63" s="73"/>
      <c r="H63" s="68"/>
      <c r="I63" s="68"/>
      <c r="J63" s="124"/>
    </row>
    <row r="64" spans="1:10" ht="13.5" customHeight="1">
      <c r="A64" s="111"/>
      <c r="B64" s="44" t="s">
        <v>119</v>
      </c>
      <c r="E64" s="68">
        <v>1030.2</v>
      </c>
      <c r="F64" s="68">
        <v>964.5</v>
      </c>
      <c r="G64" s="73">
        <f>SUM(E64/F64)*100-100</f>
        <v>6.811819595645403</v>
      </c>
      <c r="H64" s="68">
        <v>1232.9</v>
      </c>
      <c r="I64" s="68">
        <v>776.4</v>
      </c>
      <c r="J64" s="124">
        <f>SUM(H64/I64)*100-100</f>
        <v>58.7970118495621</v>
      </c>
    </row>
    <row r="65" spans="1:10" ht="13.5" customHeight="1">
      <c r="A65" s="111"/>
      <c r="E65" s="68"/>
      <c r="F65" s="68"/>
      <c r="G65" s="73"/>
      <c r="H65" s="68"/>
      <c r="I65" s="68"/>
      <c r="J65" s="124"/>
    </row>
    <row r="66" spans="2:10" ht="13.5" customHeight="1">
      <c r="B66" s="48" t="s">
        <v>120</v>
      </c>
      <c r="C66" s="128"/>
      <c r="D66" s="48"/>
      <c r="E66" s="80">
        <v>73182.9</v>
      </c>
      <c r="F66" s="80">
        <v>67731.1</v>
      </c>
      <c r="G66" s="82">
        <f>SUM(E66/F66)*100-100</f>
        <v>8.049182724036655</v>
      </c>
      <c r="H66" s="80">
        <v>52711.4</v>
      </c>
      <c r="I66" s="80">
        <v>46770.3</v>
      </c>
      <c r="J66" s="129">
        <f>SUM(H66/I66)*100-100</f>
        <v>12.70271946085441</v>
      </c>
    </row>
    <row r="67" spans="1:10" ht="13.5" customHeight="1">
      <c r="A67" s="44" t="s">
        <v>67</v>
      </c>
      <c r="C67" s="53"/>
      <c r="D67" s="53"/>
      <c r="E67" s="130"/>
      <c r="F67" s="130"/>
      <c r="G67" s="131"/>
      <c r="H67" s="130"/>
      <c r="I67" s="130"/>
      <c r="J67" s="131"/>
    </row>
    <row r="68" spans="1:10" ht="13.5" customHeight="1">
      <c r="A68" s="132"/>
      <c r="B68" s="53"/>
      <c r="C68" s="53"/>
      <c r="D68" s="53"/>
      <c r="E68" s="130"/>
      <c r="F68" s="130"/>
      <c r="G68" s="131"/>
      <c r="H68" s="130"/>
      <c r="I68" s="130"/>
      <c r="J68" s="131"/>
    </row>
    <row r="69" spans="1:10" ht="13.5" customHeight="1">
      <c r="A69" s="133">
        <v>4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3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3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.7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3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.7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2:10" ht="13.5" customHeight="1"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3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3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3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3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3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ht="13.5" customHeight="1"/>
    <row r="83" ht="13.5" customHeight="1"/>
    <row r="84" ht="13.5" customHeight="1"/>
    <row r="85" ht="13.5" customHeight="1"/>
    <row r="86" ht="13.5" customHeight="1">
      <c r="G86" s="107"/>
    </row>
    <row r="87" ht="13.5" customHeight="1"/>
    <row r="88" ht="13.5" customHeight="1"/>
  </sheetData>
  <mergeCells count="4">
    <mergeCell ref="E6:G7"/>
    <mergeCell ref="H6:J7"/>
    <mergeCell ref="E10:F11"/>
    <mergeCell ref="H10:I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SchubeRe</cp:lastModifiedBy>
  <cp:lastPrinted>2006-03-23T14:16:41Z</cp:lastPrinted>
  <dcterms:created xsi:type="dcterms:W3CDTF">2005-03-18T08:18:48Z</dcterms:created>
  <dcterms:modified xsi:type="dcterms:W3CDTF">2007-02-07T13:34:21Z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